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3"/>
  </bookViews>
  <sheets>
    <sheet name="Соврем.75%" sheetId="1" r:id="rId1"/>
    <sheet name="Соврем.95%" sheetId="2" r:id="rId2"/>
    <sheet name="Перспект.75%" sheetId="3" r:id="rId3"/>
    <sheet name="Перспект.95%" sheetId="4" r:id="rId4"/>
  </sheets>
  <definedNames/>
  <calcPr fullCalcOnLoad="1"/>
</workbook>
</file>

<file path=xl/sharedStrings.xml><?xml version="1.0" encoding="utf-8"?>
<sst xmlns="http://schemas.openxmlformats.org/spreadsheetml/2006/main" count="1108" uniqueCount="59">
  <si>
    <t xml:space="preserve">  Составляющие водохозяйственного баланса</t>
  </si>
  <si>
    <t>месяцы</t>
  </si>
  <si>
    <t>Год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</si>
  <si>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</si>
  <si>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</si>
  <si>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</si>
  <si>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</si>
  <si>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</si>
  <si>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</si>
  <si>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</si>
  <si>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</si>
  <si>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</si>
  <si>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</si>
  <si>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</t>
  </si>
  <si>
    <t>II</t>
  </si>
  <si>
    <t xml:space="preserve">Всего по приходной части  </t>
  </si>
  <si>
    <t>Расходная часть</t>
  </si>
  <si>
    <t>Всего по расходной части</t>
  </si>
  <si>
    <t>Результаты баланса</t>
  </si>
  <si>
    <t>Транзит стока на нижерасположенный ВХУ</t>
  </si>
  <si>
    <t>Современное состояние водопользования</t>
  </si>
  <si>
    <t>Водохозяйственный год 75% обеспеченности</t>
  </si>
  <si>
    <t>Ед. изм.</t>
  </si>
  <si>
    <r>
      <t>млн.м</t>
    </r>
    <r>
      <rPr>
        <vertAlign val="superscript"/>
        <sz val="10"/>
        <rFont val="Arial Cyr"/>
        <family val="0"/>
      </rPr>
      <t>3</t>
    </r>
  </si>
  <si>
    <t>Требования водопользователей</t>
  </si>
  <si>
    <t>Экологический сток</t>
  </si>
  <si>
    <t>Избыток стока</t>
  </si>
  <si>
    <t>%</t>
  </si>
  <si>
    <t>Обеспеченность экологического стока</t>
  </si>
  <si>
    <t>№ п/п</t>
  </si>
  <si>
    <t>Водохозяйственный год 95% обеспеченности</t>
  </si>
  <si>
    <t>Перспектива водопользования - 2020 год (вариант максимум)</t>
  </si>
  <si>
    <t>Приходная часть</t>
  </si>
  <si>
    <t>Дефицит (-)</t>
  </si>
  <si>
    <t>Безвозвратное изъятие стока</t>
  </si>
  <si>
    <t>Водообеспеченность</t>
  </si>
  <si>
    <t xml:space="preserve">Сток поступающий на расчетный ВХУ </t>
  </si>
  <si>
    <t>Возвратные воды, поступающие на ВХУ</t>
  </si>
  <si>
    <t>Обеспеченность требований водопользователей</t>
  </si>
  <si>
    <t>Сток формирующийся на расчетном ВХУ                             (боковая приточность)</t>
  </si>
  <si>
    <t>Водохозяйственный участок р.Адыча: исток - устье</t>
  </si>
  <si>
    <t>Водохозяйственный участок р.Бытантай: исток - устье</t>
  </si>
  <si>
    <t>Водохозяйственный участок р. Яна:  исток - до впадения р.Адыча</t>
  </si>
  <si>
    <t>Водохозяйственный участок: Реки бассейна моря Лаптевых от границы бассейна р. Лена на западе                                                                 до границы бассейна р.Яна на востоке</t>
  </si>
  <si>
    <r>
      <t>млн.м</t>
    </r>
    <r>
      <rPr>
        <b/>
        <vertAlign val="superscript"/>
        <sz val="10"/>
        <rFont val="Arial Cyr"/>
        <family val="0"/>
      </rPr>
      <t>3</t>
    </r>
  </si>
  <si>
    <t xml:space="preserve">                            Приходная часть</t>
  </si>
  <si>
    <t>Водохозяйственный участок: Реки бассейна моря Лаптевых от границы бассейна р. Лена на западе                                                                                   до границы бассейна р.Яна на востоке</t>
  </si>
  <si>
    <t>Водохозяйственный участок: Реки бассейна моря Лаптевых от границы бассейна р. Лена на западе                                                                                       до границы бассейна р.Яна на востоке</t>
  </si>
  <si>
    <t>Водохозяйственный участок: Реки бассейна моря Лаптевых от границы бассейна р. Лена на западе                                                                                               до границы бассейна р.Яна на востоке</t>
  </si>
  <si>
    <t>Таблица 4.2</t>
  </si>
  <si>
    <t xml:space="preserve">Водохозяйственный баланс </t>
  </si>
  <si>
    <t>Доля изъятия стока от объема стока</t>
  </si>
  <si>
    <t>Водохозяйственный баланс</t>
  </si>
  <si>
    <t>&lt;0,01</t>
  </si>
  <si>
    <t>Таблица 4/3</t>
  </si>
  <si>
    <t>Таблица 4.4</t>
  </si>
  <si>
    <t>Доля  изъятия стока от объема стока</t>
  </si>
  <si>
    <t>Таблица 4.5</t>
  </si>
  <si>
    <t>Водохозяйственный участок р. Яна: исток - устье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</si>
</sst>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3">
    <font>
      <sz val="10"/>
      <name val="Arial Cyr"/>
      <family val="0"/>
    </font>
    <font>
      <sz val="8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vertAlign val="superscript"/>
      <sz val="10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vertAlign val="superscript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9" fillId="33" borderId="10" xfId="0" applyNumberFormat="1" applyFont="1" applyFill="1" applyBorder="1" applyAlignment="1">
      <alignment horizontal="right" wrapText="1"/>
    </xf>
    <xf numFmtId="2" fontId="8" fillId="0" borderId="0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right"/>
    </xf>
    <xf numFmtId="2" fontId="10" fillId="0" borderId="14" xfId="0" applyNumberFormat="1" applyFont="1" applyBorder="1" applyAlignment="1">
      <alignment horizontal="right"/>
    </xf>
    <xf numFmtId="2" fontId="11" fillId="33" borderId="1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2" fontId="0" fillId="0" borderId="15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 wrapText="1"/>
    </xf>
    <xf numFmtId="2" fontId="8" fillId="0" borderId="0" xfId="0" applyNumberFormat="1" applyFont="1" applyBorder="1" applyAlignment="1" quotePrefix="1">
      <alignment horizontal="left" wrapText="1"/>
    </xf>
    <xf numFmtId="2" fontId="0" fillId="0" borderId="10" xfId="0" applyNumberFormat="1" applyBorder="1" applyAlignment="1">
      <alignment/>
    </xf>
    <xf numFmtId="2" fontId="7" fillId="0" borderId="10" xfId="0" applyNumberFormat="1" applyFont="1" applyBorder="1" applyAlignment="1">
      <alignment/>
    </xf>
    <xf numFmtId="0" fontId="0" fillId="0" borderId="0" xfId="0" applyBorder="1" applyAlignment="1">
      <alignment horizontal="left"/>
    </xf>
    <xf numFmtId="2" fontId="9" fillId="33" borderId="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NumberFormat="1" applyFont="1" applyBorder="1" applyAlignment="1">
      <alignment horizontal="right"/>
    </xf>
    <xf numFmtId="2" fontId="10" fillId="0" borderId="18" xfId="0" applyNumberFormat="1" applyFont="1" applyFill="1" applyBorder="1" applyAlignment="1">
      <alignment horizontal="right"/>
    </xf>
    <xf numFmtId="2" fontId="6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0" fontId="0" fillId="0" borderId="10" xfId="0" applyBorder="1" applyAlignment="1">
      <alignment horizontal="left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8" fillId="0" borderId="10" xfId="0" applyNumberFormat="1" applyFont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168" fontId="0" fillId="0" borderId="15" xfId="0" applyNumberFormat="1" applyFont="1" applyBorder="1" applyAlignment="1">
      <alignment horizontal="center"/>
    </xf>
    <xf numFmtId="168" fontId="8" fillId="0" borderId="13" xfId="0" applyNumberFormat="1" applyFont="1" applyBorder="1" applyAlignment="1">
      <alignment horizontal="right"/>
    </xf>
    <xf numFmtId="168" fontId="7" fillId="0" borderId="10" xfId="0" applyNumberFormat="1" applyFont="1" applyBorder="1" applyAlignment="1">
      <alignment/>
    </xf>
    <xf numFmtId="168" fontId="8" fillId="0" borderId="12" xfId="0" applyNumberFormat="1" applyFont="1" applyBorder="1" applyAlignment="1">
      <alignment horizontal="right"/>
    </xf>
    <xf numFmtId="168" fontId="11" fillId="33" borderId="10" xfId="0" applyNumberFormat="1" applyFont="1" applyFill="1" applyBorder="1" applyAlignment="1">
      <alignment horizontal="right" vertical="top" wrapText="1"/>
    </xf>
    <xf numFmtId="168" fontId="9" fillId="33" borderId="0" xfId="0" applyNumberFormat="1" applyFont="1" applyFill="1" applyBorder="1" applyAlignment="1">
      <alignment horizontal="right" vertical="top" wrapText="1"/>
    </xf>
    <xf numFmtId="168" fontId="0" fillId="0" borderId="0" xfId="0" applyNumberFormat="1" applyFont="1" applyBorder="1" applyAlignment="1">
      <alignment horizontal="center"/>
    </xf>
    <xf numFmtId="168" fontId="8" fillId="0" borderId="0" xfId="0" applyNumberFormat="1" applyFont="1" applyBorder="1" applyAlignment="1">
      <alignment horizontal="right"/>
    </xf>
    <xf numFmtId="168" fontId="0" fillId="0" borderId="0" xfId="0" applyNumberFormat="1" applyAlignment="1">
      <alignment/>
    </xf>
    <xf numFmtId="2" fontId="8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0" fillId="0" borderId="19" xfId="0" applyBorder="1" applyAlignment="1">
      <alignment horizontal="left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/>
    </xf>
    <xf numFmtId="0" fontId="0" fillId="0" borderId="16" xfId="0" applyBorder="1" applyAlignment="1">
      <alignment horizontal="left" vertical="center"/>
    </xf>
    <xf numFmtId="2" fontId="10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8" fillId="0" borderId="17" xfId="0" applyNumberFormat="1" applyFont="1" applyBorder="1" applyAlignment="1">
      <alignment horizontal="left" vertical="center"/>
    </xf>
    <xf numFmtId="2" fontId="8" fillId="0" borderId="17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left" vertical="center" wrapText="1"/>
    </xf>
    <xf numFmtId="2" fontId="8" fillId="0" borderId="10" xfId="0" applyNumberFormat="1" applyFont="1" applyBorder="1" applyAlignment="1" quotePrefix="1">
      <alignment horizontal="left" vertical="center" wrapText="1"/>
    </xf>
    <xf numFmtId="2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2" fontId="15" fillId="0" borderId="17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10" fillId="0" borderId="19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8" fontId="10" fillId="0" borderId="19" xfId="0" applyNumberFormat="1" applyFont="1" applyBorder="1" applyAlignment="1">
      <alignment horizontal="center" vertical="center"/>
    </xf>
    <xf numFmtId="168" fontId="0" fillId="0" borderId="16" xfId="0" applyNumberFormat="1" applyBorder="1" applyAlignment="1">
      <alignment horizontal="center" vertical="center"/>
    </xf>
    <xf numFmtId="2" fontId="8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 wrapText="1"/>
    </xf>
    <xf numFmtId="2" fontId="8" fillId="0" borderId="11" xfId="0" applyNumberFormat="1" applyFont="1" applyBorder="1" applyAlignment="1">
      <alignment vertical="center"/>
    </xf>
    <xf numFmtId="2" fontId="8" fillId="0" borderId="12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" fontId="10" fillId="0" borderId="17" xfId="0" applyNumberFormat="1" applyFont="1" applyBorder="1" applyAlignment="1">
      <alignment horizontal="left" vertical="center"/>
    </xf>
    <xf numFmtId="2" fontId="10" fillId="0" borderId="11" xfId="0" applyNumberFormat="1" applyFont="1" applyBorder="1" applyAlignment="1">
      <alignment horizontal="left" vertical="center"/>
    </xf>
    <xf numFmtId="2" fontId="10" fillId="0" borderId="12" xfId="0" applyNumberFormat="1" applyFont="1" applyBorder="1" applyAlignment="1">
      <alignment horizontal="left" vertical="center"/>
    </xf>
    <xf numFmtId="2" fontId="6" fillId="0" borderId="17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left" vertical="center" wrapText="1"/>
    </xf>
    <xf numFmtId="2" fontId="10" fillId="0" borderId="11" xfId="0" applyNumberFormat="1" applyFont="1" applyBorder="1" applyAlignment="1" quotePrefix="1">
      <alignment horizontal="left" vertical="center"/>
    </xf>
    <xf numFmtId="2" fontId="8" fillId="0" borderId="0" xfId="0" applyNumberFormat="1" applyFont="1" applyBorder="1" applyAlignment="1">
      <alignment horizontal="left" wrapText="1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2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2" fontId="10" fillId="0" borderId="21" xfId="0" applyNumberFormat="1" applyFont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vertical="center"/>
    </xf>
    <xf numFmtId="2" fontId="8" fillId="0" borderId="21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vertical="center" wrapText="1"/>
    </xf>
    <xf numFmtId="2" fontId="10" fillId="0" borderId="20" xfId="0" applyNumberFormat="1" applyFont="1" applyBorder="1" applyAlignment="1">
      <alignment horizontal="left" vertical="center"/>
    </xf>
    <xf numFmtId="2" fontId="10" fillId="0" borderId="15" xfId="0" applyNumberFormat="1" applyFont="1" applyBorder="1" applyAlignment="1">
      <alignment horizontal="left" vertical="center"/>
    </xf>
    <xf numFmtId="2" fontId="10" fillId="0" borderId="14" xfId="0" applyNumberFormat="1" applyFont="1" applyBorder="1" applyAlignment="1">
      <alignment horizontal="left" vertical="center"/>
    </xf>
    <xf numFmtId="2" fontId="8" fillId="0" borderId="11" xfId="0" applyNumberFormat="1" applyFont="1" applyBorder="1" applyAlignment="1" quotePrefix="1">
      <alignment horizontal="left" vertical="center" wrapText="1"/>
    </xf>
    <xf numFmtId="2" fontId="6" fillId="0" borderId="17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2" fontId="10" fillId="0" borderId="19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2" fontId="10" fillId="0" borderId="10" xfId="0" applyNumberFormat="1" applyFont="1" applyBorder="1" applyAlignment="1">
      <alignment horizontal="left" vertical="center"/>
    </xf>
    <xf numFmtId="2" fontId="10" fillId="0" borderId="10" xfId="0" applyNumberFormat="1" applyFont="1" applyBorder="1" applyAlignment="1" quotePrefix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62"/>
  <sheetViews>
    <sheetView view="pageLayout" zoomScaleSheetLayoutView="85" workbookViewId="0" topLeftCell="A157">
      <selection activeCell="L31" sqref="L31"/>
    </sheetView>
  </sheetViews>
  <sheetFormatPr defaultColWidth="9.00390625" defaultRowHeight="12.75"/>
  <cols>
    <col min="1" max="1" width="3.625" style="16" customWidth="1"/>
    <col min="2" max="3" width="9.125" style="16" customWidth="1"/>
    <col min="4" max="4" width="14.125" style="16" customWidth="1"/>
    <col min="5" max="5" width="10.25390625" style="17" customWidth="1"/>
    <col min="6" max="6" width="7.375" style="17" customWidth="1"/>
    <col min="7" max="7" width="8.125" style="17" customWidth="1"/>
    <col min="8" max="8" width="8.75390625" style="17" customWidth="1"/>
    <col min="9" max="10" width="8.375" style="17" customWidth="1"/>
    <col min="11" max="11" width="7.75390625" style="17" customWidth="1"/>
    <col min="12" max="12" width="7.25390625" style="17" customWidth="1"/>
    <col min="13" max="13" width="6.875" style="17" customWidth="1"/>
    <col min="14" max="16" width="6.75390625" style="17" customWidth="1"/>
    <col min="17" max="17" width="6.25390625" style="17" customWidth="1"/>
    <col min="18" max="18" width="6.125" style="0" customWidth="1"/>
    <col min="19" max="19" width="9.125" style="56" customWidth="1"/>
    <col min="20" max="20" width="9.125" style="0" hidden="1" customWidth="1"/>
  </cols>
  <sheetData>
    <row r="2" spans="1:19" ht="14.25">
      <c r="A2"/>
      <c r="B2" s="1"/>
      <c r="C2" s="1"/>
      <c r="D2" s="1"/>
      <c r="E2" s="1"/>
      <c r="F2" s="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76" t="s">
        <v>49</v>
      </c>
      <c r="S2" s="77"/>
    </row>
    <row r="3" spans="1:19" ht="18">
      <c r="A3"/>
      <c r="B3" s="108" t="s">
        <v>50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21" customHeight="1">
      <c r="A4"/>
      <c r="B4" s="110" t="s">
        <v>20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ht="15.75">
      <c r="A5"/>
      <c r="B5" s="112" t="s">
        <v>21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1:19" ht="15">
      <c r="A6"/>
      <c r="B6" s="3"/>
      <c r="C6" s="2"/>
      <c r="D6" s="2"/>
      <c r="E6" s="2"/>
      <c r="F6" s="2"/>
      <c r="G6" s="4"/>
      <c r="H6" s="4"/>
      <c r="I6" s="4"/>
      <c r="J6" s="11"/>
      <c r="K6" s="4"/>
      <c r="L6" s="4"/>
      <c r="M6" s="4"/>
      <c r="N6" s="4"/>
      <c r="O6" s="4"/>
      <c r="P6" s="4"/>
      <c r="Q6" s="4"/>
      <c r="R6" s="4"/>
      <c r="S6" s="48"/>
    </row>
    <row r="7" spans="1:19" ht="18.75" customHeight="1">
      <c r="A7" s="113" t="s">
        <v>29</v>
      </c>
      <c r="B7" s="115" t="s">
        <v>0</v>
      </c>
      <c r="C7" s="116"/>
      <c r="D7" s="116"/>
      <c r="E7" s="117"/>
      <c r="F7" s="86" t="s">
        <v>22</v>
      </c>
      <c r="G7" s="78" t="s">
        <v>1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80"/>
      <c r="S7" s="88" t="s">
        <v>2</v>
      </c>
    </row>
    <row r="8" spans="1:19" ht="21" customHeight="1">
      <c r="A8" s="114"/>
      <c r="B8" s="118"/>
      <c r="C8" s="119"/>
      <c r="D8" s="119"/>
      <c r="E8" s="120"/>
      <c r="F8" s="87"/>
      <c r="G8" s="42" t="s">
        <v>5</v>
      </c>
      <c r="H8" s="42" t="s">
        <v>6</v>
      </c>
      <c r="I8" s="42" t="s">
        <v>7</v>
      </c>
      <c r="J8" s="42" t="s">
        <v>8</v>
      </c>
      <c r="K8" s="42" t="s">
        <v>9</v>
      </c>
      <c r="L8" s="42" t="s">
        <v>10</v>
      </c>
      <c r="M8" s="42" t="s">
        <v>11</v>
      </c>
      <c r="N8" s="43" t="s">
        <v>12</v>
      </c>
      <c r="O8" s="42" t="s">
        <v>13</v>
      </c>
      <c r="P8" s="43" t="s">
        <v>14</v>
      </c>
      <c r="Q8" s="42" t="s">
        <v>3</v>
      </c>
      <c r="R8" s="42" t="s">
        <v>4</v>
      </c>
      <c r="S8" s="89"/>
    </row>
    <row r="9" spans="1:19" ht="15.75" customHeight="1">
      <c r="A9" s="81" t="s">
        <v>42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3"/>
    </row>
    <row r="10" spans="1:19" ht="18" customHeight="1">
      <c r="A10" s="128" t="s">
        <v>45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30"/>
    </row>
    <row r="11" spans="1:19" ht="16.5" customHeight="1">
      <c r="A11" s="36">
        <v>1</v>
      </c>
      <c r="B11" s="71" t="s">
        <v>36</v>
      </c>
      <c r="C11" s="104"/>
      <c r="D11" s="104"/>
      <c r="E11" s="105"/>
      <c r="F11" s="21" t="s">
        <v>23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50"/>
    </row>
    <row r="12" spans="1:19" ht="28.5" customHeight="1">
      <c r="A12" s="36">
        <v>2</v>
      </c>
      <c r="B12" s="71" t="s">
        <v>39</v>
      </c>
      <c r="C12" s="104"/>
      <c r="D12" s="104"/>
      <c r="E12" s="105"/>
      <c r="F12" s="20" t="s">
        <v>23</v>
      </c>
      <c r="G12" s="25">
        <v>234</v>
      </c>
      <c r="H12" s="25">
        <v>1238</v>
      </c>
      <c r="I12" s="25">
        <v>1471</v>
      </c>
      <c r="J12" s="25">
        <v>981</v>
      </c>
      <c r="K12" s="25">
        <v>532</v>
      </c>
      <c r="L12" s="25">
        <v>84</v>
      </c>
      <c r="M12" s="25">
        <v>12.7</v>
      </c>
      <c r="N12" s="25">
        <v>3.1</v>
      </c>
      <c r="O12" s="25">
        <v>0.6</v>
      </c>
      <c r="P12" s="25"/>
      <c r="Q12" s="25"/>
      <c r="R12" s="25"/>
      <c r="S12" s="26">
        <f>SUM(G12:R12)</f>
        <v>4556.400000000001</v>
      </c>
    </row>
    <row r="13" spans="1:19" ht="15.75" customHeight="1">
      <c r="A13" s="36">
        <v>3</v>
      </c>
      <c r="B13" s="69" t="s">
        <v>37</v>
      </c>
      <c r="C13" s="69"/>
      <c r="D13" s="69"/>
      <c r="E13" s="70"/>
      <c r="F13" s="20" t="s">
        <v>23</v>
      </c>
      <c r="G13" s="5">
        <v>0.16</v>
      </c>
      <c r="H13" s="5">
        <v>0.16</v>
      </c>
      <c r="I13" s="5">
        <v>0.16</v>
      </c>
      <c r="J13" s="5">
        <v>0.16</v>
      </c>
      <c r="K13" s="5">
        <v>0.16</v>
      </c>
      <c r="L13" s="5">
        <v>0.16</v>
      </c>
      <c r="M13" s="5">
        <v>0.16</v>
      </c>
      <c r="N13" s="5">
        <v>0.16</v>
      </c>
      <c r="O13" s="5">
        <v>0.15</v>
      </c>
      <c r="P13" s="5">
        <v>0.15</v>
      </c>
      <c r="Q13" s="5">
        <v>0.16</v>
      </c>
      <c r="R13" s="5">
        <v>0.16</v>
      </c>
      <c r="S13" s="46">
        <f>SUM(G13:R13)</f>
        <v>1.8999999999999997</v>
      </c>
    </row>
    <row r="14" spans="1:19" ht="15.75" customHeight="1">
      <c r="A14" s="36">
        <v>4</v>
      </c>
      <c r="B14" s="97" t="s">
        <v>15</v>
      </c>
      <c r="C14" s="106"/>
      <c r="D14" s="106"/>
      <c r="E14" s="106"/>
      <c r="F14" s="20" t="s">
        <v>23</v>
      </c>
      <c r="G14" s="6">
        <f>G11+G12+G13</f>
        <v>234.16</v>
      </c>
      <c r="H14" s="6">
        <f aca="true" t="shared" si="0" ref="H14:S14">H11+H12+H13</f>
        <v>1238.16</v>
      </c>
      <c r="I14" s="6">
        <f t="shared" si="0"/>
        <v>1471.16</v>
      </c>
      <c r="J14" s="6">
        <f t="shared" si="0"/>
        <v>981.16</v>
      </c>
      <c r="K14" s="6">
        <f t="shared" si="0"/>
        <v>532.16</v>
      </c>
      <c r="L14" s="6">
        <f t="shared" si="0"/>
        <v>84.16</v>
      </c>
      <c r="M14" s="6">
        <f t="shared" si="0"/>
        <v>12.86</v>
      </c>
      <c r="N14" s="6">
        <f t="shared" si="0"/>
        <v>3.2600000000000002</v>
      </c>
      <c r="O14" s="6">
        <f t="shared" si="0"/>
        <v>0.75</v>
      </c>
      <c r="P14" s="6">
        <f t="shared" si="0"/>
        <v>0.15</v>
      </c>
      <c r="Q14" s="6">
        <f t="shared" si="0"/>
        <v>0.16</v>
      </c>
      <c r="R14" s="6">
        <f t="shared" si="0"/>
        <v>0.16</v>
      </c>
      <c r="S14" s="6">
        <f t="shared" si="0"/>
        <v>4558.3</v>
      </c>
    </row>
    <row r="15" spans="1:19" ht="18.75" customHeight="1">
      <c r="A15" s="100" t="s">
        <v>16</v>
      </c>
      <c r="B15" s="95"/>
      <c r="C15" s="95"/>
      <c r="D15" s="95"/>
      <c r="E15" s="95"/>
      <c r="F15" s="3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51"/>
    </row>
    <row r="16" spans="1:20" ht="15.75" customHeight="1">
      <c r="A16" s="36">
        <v>5</v>
      </c>
      <c r="B16" s="90" t="s">
        <v>24</v>
      </c>
      <c r="C16" s="90"/>
      <c r="D16" s="90"/>
      <c r="E16" s="91"/>
      <c r="F16" s="37" t="s">
        <v>23</v>
      </c>
      <c r="G16" s="25">
        <v>0.22</v>
      </c>
      <c r="H16" s="25">
        <v>0.22</v>
      </c>
      <c r="I16" s="25">
        <v>0.22</v>
      </c>
      <c r="J16" s="25">
        <v>0.22</v>
      </c>
      <c r="K16" s="25">
        <v>0.22</v>
      </c>
      <c r="L16" s="25">
        <v>0.22</v>
      </c>
      <c r="M16" s="25">
        <v>0.22</v>
      </c>
      <c r="N16" s="25">
        <v>0.21</v>
      </c>
      <c r="O16" s="25">
        <v>0.21</v>
      </c>
      <c r="P16" s="25">
        <v>0.21</v>
      </c>
      <c r="Q16" s="25">
        <v>0.21</v>
      </c>
      <c r="R16" s="25">
        <v>0.22</v>
      </c>
      <c r="S16" s="26">
        <f>SUM(G16:R16)</f>
        <v>2.6</v>
      </c>
      <c r="T16" s="44">
        <f>SUM(G16:R16)</f>
        <v>2.6</v>
      </c>
    </row>
    <row r="17" spans="1:20" ht="15.75" customHeight="1">
      <c r="A17" s="36">
        <v>6</v>
      </c>
      <c r="B17" s="92" t="s">
        <v>25</v>
      </c>
      <c r="C17" s="93"/>
      <c r="D17" s="93"/>
      <c r="E17" s="94"/>
      <c r="F17" s="37" t="s">
        <v>23</v>
      </c>
      <c r="G17" s="25">
        <v>18</v>
      </c>
      <c r="H17" s="25">
        <v>706</v>
      </c>
      <c r="I17" s="25">
        <v>710</v>
      </c>
      <c r="J17" s="25">
        <v>768</v>
      </c>
      <c r="K17" s="25">
        <v>278</v>
      </c>
      <c r="L17" s="25">
        <v>51</v>
      </c>
      <c r="M17" s="25">
        <v>8.1</v>
      </c>
      <c r="N17" s="25">
        <v>0.2</v>
      </c>
      <c r="O17" s="25">
        <v>0.4</v>
      </c>
      <c r="P17" s="25"/>
      <c r="Q17" s="25"/>
      <c r="R17" s="25"/>
      <c r="S17" s="26">
        <f>SUM(G17:R17)</f>
        <v>2539.7</v>
      </c>
      <c r="T17" s="44">
        <f>SUM(G17:R17)</f>
        <v>2539.7</v>
      </c>
    </row>
    <row r="18" spans="1:19" ht="15.75" customHeight="1">
      <c r="A18" s="36">
        <v>7</v>
      </c>
      <c r="B18" s="97" t="s">
        <v>17</v>
      </c>
      <c r="C18" s="98"/>
      <c r="D18" s="98"/>
      <c r="E18" s="99"/>
      <c r="F18" s="37" t="s">
        <v>23</v>
      </c>
      <c r="G18" s="14">
        <f>G16+G17</f>
        <v>18.22</v>
      </c>
      <c r="H18" s="14">
        <f aca="true" t="shared" si="1" ref="H18:S18">H16+H17</f>
        <v>706.22</v>
      </c>
      <c r="I18" s="14">
        <f t="shared" si="1"/>
        <v>710.22</v>
      </c>
      <c r="J18" s="14">
        <f t="shared" si="1"/>
        <v>768.22</v>
      </c>
      <c r="K18" s="14">
        <f t="shared" si="1"/>
        <v>278.22</v>
      </c>
      <c r="L18" s="14">
        <f t="shared" si="1"/>
        <v>51.22</v>
      </c>
      <c r="M18" s="14">
        <f t="shared" si="1"/>
        <v>8.32</v>
      </c>
      <c r="N18" s="14">
        <f t="shared" si="1"/>
        <v>0.41000000000000003</v>
      </c>
      <c r="O18" s="14">
        <f t="shared" si="1"/>
        <v>0.61</v>
      </c>
      <c r="P18" s="14">
        <f t="shared" si="1"/>
        <v>0.21</v>
      </c>
      <c r="Q18" s="14">
        <f t="shared" si="1"/>
        <v>0.21</v>
      </c>
      <c r="R18" s="14">
        <f t="shared" si="1"/>
        <v>0.22</v>
      </c>
      <c r="S18" s="14">
        <f t="shared" si="1"/>
        <v>2542.2999999999997</v>
      </c>
    </row>
    <row r="19" spans="1:19" ht="18.75" customHeight="1">
      <c r="A19" s="100" t="s">
        <v>18</v>
      </c>
      <c r="B19" s="95"/>
      <c r="C19" s="95"/>
      <c r="D19" s="95"/>
      <c r="E19" s="95"/>
      <c r="F19" s="40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51"/>
    </row>
    <row r="20" spans="1:19" ht="15.75" customHeight="1">
      <c r="A20" s="36">
        <v>8</v>
      </c>
      <c r="B20" s="69" t="s">
        <v>26</v>
      </c>
      <c r="C20" s="69"/>
      <c r="D20" s="69"/>
      <c r="E20" s="69"/>
      <c r="F20" s="37" t="s">
        <v>23</v>
      </c>
      <c r="G20" s="6">
        <f>G14-G18</f>
        <v>215.94</v>
      </c>
      <c r="H20" s="6">
        <f aca="true" t="shared" si="2" ref="H20:S20">H14-H18</f>
        <v>531.94</v>
      </c>
      <c r="I20" s="6">
        <f t="shared" si="2"/>
        <v>760.94</v>
      </c>
      <c r="J20" s="6">
        <f t="shared" si="2"/>
        <v>212.93999999999994</v>
      </c>
      <c r="K20" s="6">
        <f t="shared" si="2"/>
        <v>253.93999999999994</v>
      </c>
      <c r="L20" s="6">
        <f t="shared" si="2"/>
        <v>32.94</v>
      </c>
      <c r="M20" s="6">
        <f t="shared" si="2"/>
        <v>4.539999999999999</v>
      </c>
      <c r="N20" s="6">
        <f t="shared" si="2"/>
        <v>2.85</v>
      </c>
      <c r="O20" s="6">
        <f t="shared" si="2"/>
        <v>0.14</v>
      </c>
      <c r="P20" s="6"/>
      <c r="Q20" s="6"/>
      <c r="R20" s="6"/>
      <c r="S20" s="6">
        <f t="shared" si="2"/>
        <v>2016.0000000000005</v>
      </c>
    </row>
    <row r="21" spans="1:19" ht="15.75" customHeight="1">
      <c r="A21" s="36">
        <v>9</v>
      </c>
      <c r="B21" s="91" t="s">
        <v>33</v>
      </c>
      <c r="C21" s="95"/>
      <c r="D21" s="95"/>
      <c r="E21" s="96"/>
      <c r="F21" s="37" t="s">
        <v>23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52"/>
    </row>
    <row r="22" spans="1:19" ht="15.75" customHeight="1">
      <c r="A22" s="36">
        <v>10</v>
      </c>
      <c r="B22" s="101" t="s">
        <v>19</v>
      </c>
      <c r="C22" s="102"/>
      <c r="D22" s="102"/>
      <c r="E22" s="103"/>
      <c r="F22" s="37" t="s">
        <v>23</v>
      </c>
      <c r="G22" s="6">
        <f>G17+G20</f>
        <v>233.94</v>
      </c>
      <c r="H22" s="6">
        <f aca="true" t="shared" si="3" ref="H22:S22">H17+H20</f>
        <v>1237.94</v>
      </c>
      <c r="I22" s="6">
        <f t="shared" si="3"/>
        <v>1470.94</v>
      </c>
      <c r="J22" s="6">
        <f t="shared" si="3"/>
        <v>980.9399999999999</v>
      </c>
      <c r="K22" s="6">
        <f t="shared" si="3"/>
        <v>531.9399999999999</v>
      </c>
      <c r="L22" s="6">
        <f t="shared" si="3"/>
        <v>83.94</v>
      </c>
      <c r="M22" s="6">
        <f t="shared" si="3"/>
        <v>12.639999999999999</v>
      </c>
      <c r="N22" s="6">
        <f t="shared" si="3"/>
        <v>3.0500000000000003</v>
      </c>
      <c r="O22" s="6">
        <f t="shared" si="3"/>
        <v>0.54</v>
      </c>
      <c r="P22" s="6"/>
      <c r="Q22" s="6"/>
      <c r="R22" s="6"/>
      <c r="S22" s="6">
        <f t="shared" si="3"/>
        <v>4555.700000000001</v>
      </c>
    </row>
    <row r="23" spans="1:19" ht="18.75" customHeight="1">
      <c r="A23" s="67" t="s">
        <v>35</v>
      </c>
      <c r="B23" s="68"/>
      <c r="C23" s="68"/>
      <c r="D23" s="68"/>
      <c r="E23" s="68"/>
      <c r="F23" s="40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51"/>
    </row>
    <row r="24" spans="1:19" ht="15.75" customHeight="1">
      <c r="A24" s="36">
        <v>11</v>
      </c>
      <c r="B24" s="69" t="s">
        <v>38</v>
      </c>
      <c r="C24" s="69"/>
      <c r="D24" s="69"/>
      <c r="E24" s="70"/>
      <c r="F24" s="22" t="s">
        <v>27</v>
      </c>
      <c r="G24" s="31">
        <v>100</v>
      </c>
      <c r="H24" s="31">
        <v>100</v>
      </c>
      <c r="I24" s="31">
        <v>100</v>
      </c>
      <c r="J24" s="31">
        <v>100</v>
      </c>
      <c r="K24" s="31">
        <v>100</v>
      </c>
      <c r="L24" s="31">
        <v>100</v>
      </c>
      <c r="M24" s="31">
        <v>100</v>
      </c>
      <c r="N24" s="31">
        <v>100</v>
      </c>
      <c r="O24" s="31">
        <v>100</v>
      </c>
      <c r="P24" s="31">
        <v>100</v>
      </c>
      <c r="Q24" s="31">
        <v>100</v>
      </c>
      <c r="R24" s="31">
        <v>100</v>
      </c>
      <c r="S24" s="31">
        <v>100</v>
      </c>
    </row>
    <row r="25" spans="1:19" ht="15.75" customHeight="1">
      <c r="A25" s="36">
        <v>12</v>
      </c>
      <c r="B25" s="69" t="s">
        <v>28</v>
      </c>
      <c r="C25" s="69"/>
      <c r="D25" s="69"/>
      <c r="E25" s="70"/>
      <c r="F25" s="22" t="s">
        <v>27</v>
      </c>
      <c r="G25" s="31">
        <v>100</v>
      </c>
      <c r="H25" s="31">
        <v>100</v>
      </c>
      <c r="I25" s="31">
        <v>100</v>
      </c>
      <c r="J25" s="31">
        <v>100</v>
      </c>
      <c r="K25" s="31">
        <v>100</v>
      </c>
      <c r="L25" s="31">
        <v>100</v>
      </c>
      <c r="M25" s="31">
        <v>100</v>
      </c>
      <c r="N25" s="31">
        <v>100</v>
      </c>
      <c r="O25" s="31">
        <v>100</v>
      </c>
      <c r="P25" s="31">
        <v>100</v>
      </c>
      <c r="Q25" s="31">
        <v>100</v>
      </c>
      <c r="R25" s="31">
        <v>100</v>
      </c>
      <c r="S25" s="31">
        <v>100</v>
      </c>
    </row>
    <row r="26" spans="1:19" ht="15.75" customHeight="1">
      <c r="A26" s="36">
        <v>13</v>
      </c>
      <c r="B26" s="71" t="s">
        <v>34</v>
      </c>
      <c r="C26" s="72"/>
      <c r="D26" s="72"/>
      <c r="E26" s="73"/>
      <c r="F26" s="21" t="s">
        <v>23</v>
      </c>
      <c r="G26" s="5">
        <f>G16-G13</f>
        <v>0.06</v>
      </c>
      <c r="H26" s="5">
        <f aca="true" t="shared" si="4" ref="H26:S26">H16-H13</f>
        <v>0.06</v>
      </c>
      <c r="I26" s="5">
        <f t="shared" si="4"/>
        <v>0.06</v>
      </c>
      <c r="J26" s="5">
        <f t="shared" si="4"/>
        <v>0.06</v>
      </c>
      <c r="K26" s="5">
        <f t="shared" si="4"/>
        <v>0.06</v>
      </c>
      <c r="L26" s="5">
        <f t="shared" si="4"/>
        <v>0.06</v>
      </c>
      <c r="M26" s="5">
        <f t="shared" si="4"/>
        <v>0.06</v>
      </c>
      <c r="N26" s="5">
        <f t="shared" si="4"/>
        <v>0.04999999999999999</v>
      </c>
      <c r="O26" s="5">
        <f t="shared" si="4"/>
        <v>0.06</v>
      </c>
      <c r="P26" s="5">
        <f t="shared" si="4"/>
        <v>0.06</v>
      </c>
      <c r="Q26" s="5">
        <f t="shared" si="4"/>
        <v>0.04999999999999999</v>
      </c>
      <c r="R26" s="5">
        <f t="shared" si="4"/>
        <v>0.06</v>
      </c>
      <c r="S26" s="5">
        <f t="shared" si="4"/>
        <v>0.7000000000000004</v>
      </c>
    </row>
    <row r="27" spans="1:19" ht="15.75" customHeight="1">
      <c r="A27" s="36">
        <v>14</v>
      </c>
      <c r="B27" s="71" t="s">
        <v>51</v>
      </c>
      <c r="C27" s="127"/>
      <c r="D27" s="127"/>
      <c r="E27" s="127"/>
      <c r="F27" s="22" t="s">
        <v>27</v>
      </c>
      <c r="G27" s="5">
        <f>G16/G14*100</f>
        <v>0.09395285275025624</v>
      </c>
      <c r="H27" s="5">
        <f aca="true" t="shared" si="5" ref="H27:S27">H16/H14*100</f>
        <v>0.017768301350390904</v>
      </c>
      <c r="I27" s="5">
        <f t="shared" si="5"/>
        <v>0.014954185812556078</v>
      </c>
      <c r="J27" s="5">
        <f t="shared" si="5"/>
        <v>0.022422438745974153</v>
      </c>
      <c r="K27" s="5">
        <f t="shared" si="5"/>
        <v>0.04134095009019844</v>
      </c>
      <c r="L27" s="5">
        <f t="shared" si="5"/>
        <v>0.2614068441064639</v>
      </c>
      <c r="M27" s="5">
        <f t="shared" si="5"/>
        <v>1.7107309486780717</v>
      </c>
      <c r="N27" s="5">
        <f t="shared" si="5"/>
        <v>6.441717791411042</v>
      </c>
      <c r="O27" s="5">
        <f t="shared" si="5"/>
        <v>27.999999999999996</v>
      </c>
      <c r="P27" s="5"/>
      <c r="Q27" s="5"/>
      <c r="R27" s="5"/>
      <c r="S27" s="5">
        <f t="shared" si="5"/>
        <v>0.05703880832766601</v>
      </c>
    </row>
    <row r="28" spans="1:19" ht="15" customHeight="1">
      <c r="A28" s="27"/>
      <c r="B28" s="23"/>
      <c r="C28" s="24"/>
      <c r="D28" s="24"/>
      <c r="E28" s="24"/>
      <c r="F28" s="12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53"/>
    </row>
    <row r="29" spans="1:19" ht="15" customHeight="1">
      <c r="A29" s="27"/>
      <c r="B29" s="23"/>
      <c r="C29" s="24"/>
      <c r="D29" s="24"/>
      <c r="E29" s="24"/>
      <c r="F29" s="12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53"/>
    </row>
    <row r="30" spans="1:19" ht="15" customHeight="1">
      <c r="A30" s="27"/>
      <c r="B30" s="23"/>
      <c r="C30" s="24"/>
      <c r="D30" s="24"/>
      <c r="E30" s="24"/>
      <c r="F30" s="12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53"/>
    </row>
    <row r="31" spans="1:19" ht="15" customHeight="1">
      <c r="A31" s="27"/>
      <c r="B31" s="23"/>
      <c r="C31" s="24"/>
      <c r="D31" s="24"/>
      <c r="E31" s="24"/>
      <c r="F31" s="12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53"/>
    </row>
    <row r="32" spans="1:19" ht="15" customHeight="1">
      <c r="A32" s="27"/>
      <c r="B32" s="23"/>
      <c r="C32" s="24"/>
      <c r="D32" s="24"/>
      <c r="E32" s="24"/>
      <c r="F32" s="12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53"/>
    </row>
    <row r="33" spans="1:19" ht="14.25">
      <c r="A33"/>
      <c r="B33" s="1"/>
      <c r="C33" s="1"/>
      <c r="D33" s="1"/>
      <c r="E33" s="1"/>
      <c r="F33" s="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54"/>
    </row>
    <row r="34" spans="1:19" ht="18">
      <c r="A34"/>
      <c r="B34" s="108" t="s">
        <v>52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</row>
    <row r="35" spans="1:19" ht="15.75" customHeight="1">
      <c r="A35"/>
      <c r="B35" s="110" t="s">
        <v>20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</row>
    <row r="36" spans="1:19" ht="15.75">
      <c r="A36"/>
      <c r="B36" s="112" t="s">
        <v>21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</row>
    <row r="37" spans="1:19" ht="15">
      <c r="A37"/>
      <c r="B37" s="3"/>
      <c r="C37" s="2"/>
      <c r="D37" s="2"/>
      <c r="E37" s="2"/>
      <c r="F37" s="2"/>
      <c r="G37" s="4"/>
      <c r="H37" s="4"/>
      <c r="I37" s="4"/>
      <c r="J37" s="11"/>
      <c r="K37" s="4"/>
      <c r="L37" s="4"/>
      <c r="M37" s="4"/>
      <c r="N37" s="4"/>
      <c r="O37" s="4"/>
      <c r="P37" s="4"/>
      <c r="Q37" s="4"/>
      <c r="R37" s="4"/>
      <c r="S37" s="48"/>
    </row>
    <row r="38" spans="1:19" ht="15.75" customHeight="1">
      <c r="A38" s="113" t="s">
        <v>29</v>
      </c>
      <c r="B38" s="115" t="s">
        <v>0</v>
      </c>
      <c r="C38" s="116"/>
      <c r="D38" s="116"/>
      <c r="E38" s="117"/>
      <c r="F38" s="86" t="s">
        <v>22</v>
      </c>
      <c r="G38" s="78" t="s">
        <v>1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80"/>
      <c r="S38" s="88" t="s">
        <v>2</v>
      </c>
    </row>
    <row r="39" spans="1:19" ht="15.75" customHeight="1">
      <c r="A39" s="114"/>
      <c r="B39" s="118"/>
      <c r="C39" s="119"/>
      <c r="D39" s="119"/>
      <c r="E39" s="120"/>
      <c r="F39" s="87"/>
      <c r="G39" s="42" t="s">
        <v>5</v>
      </c>
      <c r="H39" s="42" t="s">
        <v>6</v>
      </c>
      <c r="I39" s="42" t="s">
        <v>7</v>
      </c>
      <c r="J39" s="42" t="s">
        <v>8</v>
      </c>
      <c r="K39" s="42" t="s">
        <v>9</v>
      </c>
      <c r="L39" s="42" t="s">
        <v>10</v>
      </c>
      <c r="M39" s="42" t="s">
        <v>11</v>
      </c>
      <c r="N39" s="43" t="s">
        <v>12</v>
      </c>
      <c r="O39" s="42" t="s">
        <v>13</v>
      </c>
      <c r="P39" s="43" t="s">
        <v>14</v>
      </c>
      <c r="Q39" s="42" t="s">
        <v>3</v>
      </c>
      <c r="R39" s="42" t="s">
        <v>4</v>
      </c>
      <c r="S39" s="89"/>
    </row>
    <row r="40" spans="1:19" ht="18" customHeight="1">
      <c r="A40" s="81" t="s">
        <v>40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3"/>
    </row>
    <row r="41" spans="1:19" ht="15.75" customHeight="1">
      <c r="A41" s="84" t="s">
        <v>32</v>
      </c>
      <c r="B41" s="85"/>
      <c r="C41" s="85"/>
      <c r="D41" s="85"/>
      <c r="E41" s="85"/>
      <c r="F41" s="33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5"/>
      <c r="S41" s="49"/>
    </row>
    <row r="42" spans="1:19" ht="15.75" customHeight="1">
      <c r="A42" s="36">
        <v>1</v>
      </c>
      <c r="B42" s="71" t="s">
        <v>36</v>
      </c>
      <c r="C42" s="104"/>
      <c r="D42" s="104"/>
      <c r="E42" s="105"/>
      <c r="F42" s="37" t="s">
        <v>23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50"/>
    </row>
    <row r="43" spans="1:19" ht="28.5" customHeight="1">
      <c r="A43" s="36">
        <v>2</v>
      </c>
      <c r="B43" s="71" t="s">
        <v>39</v>
      </c>
      <c r="C43" s="104"/>
      <c r="D43" s="104"/>
      <c r="E43" s="105"/>
      <c r="F43" s="38" t="s">
        <v>23</v>
      </c>
      <c r="G43" s="25">
        <v>619</v>
      </c>
      <c r="H43" s="25">
        <v>4942</v>
      </c>
      <c r="I43" s="25">
        <v>3537</v>
      </c>
      <c r="J43" s="25">
        <v>2189</v>
      </c>
      <c r="K43" s="25">
        <v>1452</v>
      </c>
      <c r="L43" s="25">
        <v>248</v>
      </c>
      <c r="M43" s="25">
        <v>58</v>
      </c>
      <c r="N43" s="25">
        <v>11.7</v>
      </c>
      <c r="O43" s="25">
        <v>2</v>
      </c>
      <c r="P43" s="25">
        <v>0.8</v>
      </c>
      <c r="Q43" s="25">
        <v>0.8</v>
      </c>
      <c r="R43" s="25">
        <v>0.9</v>
      </c>
      <c r="S43" s="26">
        <f>SUM(G43:R43)</f>
        <v>13061.199999999999</v>
      </c>
    </row>
    <row r="44" spans="1:20" ht="15.75" customHeight="1">
      <c r="A44" s="36">
        <v>3</v>
      </c>
      <c r="B44" s="69" t="s">
        <v>37</v>
      </c>
      <c r="C44" s="69"/>
      <c r="D44" s="69"/>
      <c r="E44" s="70"/>
      <c r="F44" s="38" t="s">
        <v>23</v>
      </c>
      <c r="G44" s="5">
        <v>0.01</v>
      </c>
      <c r="H44" s="5">
        <v>0.01</v>
      </c>
      <c r="I44" s="5">
        <v>0.01</v>
      </c>
      <c r="J44" s="5">
        <v>0.01</v>
      </c>
      <c r="K44" s="5">
        <v>0.01</v>
      </c>
      <c r="L44" s="5">
        <v>0.01</v>
      </c>
      <c r="M44" s="5">
        <v>0.01</v>
      </c>
      <c r="N44" s="5">
        <v>0.01</v>
      </c>
      <c r="O44" s="5">
        <v>0.01</v>
      </c>
      <c r="P44" s="5">
        <v>0.01</v>
      </c>
      <c r="Q44" s="5">
        <v>0.01</v>
      </c>
      <c r="R44" s="5">
        <v>0.01</v>
      </c>
      <c r="S44" s="7">
        <f>SUM(G44:R44)</f>
        <v>0.11999999999999998</v>
      </c>
      <c r="T44" s="44">
        <f>SUM(G44:R44)</f>
        <v>0.11999999999999998</v>
      </c>
    </row>
    <row r="45" spans="1:19" ht="18.75" customHeight="1">
      <c r="A45" s="36">
        <v>4</v>
      </c>
      <c r="B45" s="97" t="s">
        <v>15</v>
      </c>
      <c r="C45" s="106"/>
      <c r="D45" s="106"/>
      <c r="E45" s="106"/>
      <c r="F45" s="38" t="s">
        <v>23</v>
      </c>
      <c r="G45" s="6">
        <f>G43+G44</f>
        <v>619.01</v>
      </c>
      <c r="H45" s="6">
        <f aca="true" t="shared" si="6" ref="H45:S45">H43+H44</f>
        <v>4942.01</v>
      </c>
      <c r="I45" s="6">
        <f t="shared" si="6"/>
        <v>3537.01</v>
      </c>
      <c r="J45" s="6">
        <f t="shared" si="6"/>
        <v>2189.01</v>
      </c>
      <c r="K45" s="6">
        <f t="shared" si="6"/>
        <v>1452.01</v>
      </c>
      <c r="L45" s="6">
        <f t="shared" si="6"/>
        <v>248.01</v>
      </c>
      <c r="M45" s="6">
        <f t="shared" si="6"/>
        <v>58.01</v>
      </c>
      <c r="N45" s="6">
        <f t="shared" si="6"/>
        <v>11.709999999999999</v>
      </c>
      <c r="O45" s="6">
        <f t="shared" si="6"/>
        <v>2.01</v>
      </c>
      <c r="P45" s="6">
        <f t="shared" si="6"/>
        <v>0.81</v>
      </c>
      <c r="Q45" s="6">
        <f t="shared" si="6"/>
        <v>0.81</v>
      </c>
      <c r="R45" s="6">
        <f t="shared" si="6"/>
        <v>0.91</v>
      </c>
      <c r="S45" s="6">
        <f t="shared" si="6"/>
        <v>13061.32</v>
      </c>
    </row>
    <row r="46" spans="1:19" ht="15.75" customHeight="1">
      <c r="A46" s="100" t="s">
        <v>16</v>
      </c>
      <c r="B46" s="95"/>
      <c r="C46" s="95"/>
      <c r="D46" s="95"/>
      <c r="E46" s="95"/>
      <c r="F46" s="3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51"/>
    </row>
    <row r="47" spans="1:20" ht="15.75" customHeight="1">
      <c r="A47" s="36">
        <v>5</v>
      </c>
      <c r="B47" s="90" t="s">
        <v>24</v>
      </c>
      <c r="C47" s="90"/>
      <c r="D47" s="90"/>
      <c r="E47" s="91"/>
      <c r="F47" s="37" t="s">
        <v>23</v>
      </c>
      <c r="G47" s="25">
        <v>0.02</v>
      </c>
      <c r="H47" s="25">
        <v>0.02</v>
      </c>
      <c r="I47" s="25">
        <v>0.02</v>
      </c>
      <c r="J47" s="25">
        <v>0.02</v>
      </c>
      <c r="K47" s="25">
        <v>0.02</v>
      </c>
      <c r="L47" s="25">
        <v>0.02</v>
      </c>
      <c r="M47" s="25">
        <v>0.02</v>
      </c>
      <c r="N47" s="25">
        <v>0.02</v>
      </c>
      <c r="O47" s="25">
        <v>0.02</v>
      </c>
      <c r="P47" s="25">
        <v>0.02</v>
      </c>
      <c r="Q47" s="25">
        <v>0.02</v>
      </c>
      <c r="R47" s="25">
        <v>0.02</v>
      </c>
      <c r="S47" s="26">
        <f>SUM(G47:R47)</f>
        <v>0.23999999999999996</v>
      </c>
      <c r="T47" s="44">
        <f>SUM(G47:R47)</f>
        <v>0.23999999999999996</v>
      </c>
    </row>
    <row r="48" spans="1:19" ht="15.75" customHeight="1">
      <c r="A48" s="36">
        <v>6</v>
      </c>
      <c r="B48" s="92" t="s">
        <v>25</v>
      </c>
      <c r="C48" s="93"/>
      <c r="D48" s="93"/>
      <c r="E48" s="94"/>
      <c r="F48" s="37" t="s">
        <v>23</v>
      </c>
      <c r="G48" s="25">
        <v>467</v>
      </c>
      <c r="H48" s="25">
        <v>3828</v>
      </c>
      <c r="I48" s="25">
        <v>2592</v>
      </c>
      <c r="J48" s="25">
        <v>1960</v>
      </c>
      <c r="K48" s="25">
        <v>1206</v>
      </c>
      <c r="L48" s="25">
        <v>170</v>
      </c>
      <c r="M48" s="25">
        <v>57</v>
      </c>
      <c r="N48" s="25">
        <v>10.1</v>
      </c>
      <c r="O48" s="25"/>
      <c r="P48" s="25"/>
      <c r="Q48" s="25"/>
      <c r="R48" s="25"/>
      <c r="S48" s="26">
        <f>SUM(G48:R48)</f>
        <v>10290.1</v>
      </c>
    </row>
    <row r="49" spans="1:19" ht="15.75" customHeight="1">
      <c r="A49" s="36">
        <v>7</v>
      </c>
      <c r="B49" s="97" t="s">
        <v>17</v>
      </c>
      <c r="C49" s="98"/>
      <c r="D49" s="98"/>
      <c r="E49" s="99"/>
      <c r="F49" s="37" t="s">
        <v>23</v>
      </c>
      <c r="G49" s="14">
        <f>G47+G48</f>
        <v>467.02</v>
      </c>
      <c r="H49" s="14">
        <f aca="true" t="shared" si="7" ref="H49:S49">H47+H48</f>
        <v>3828.02</v>
      </c>
      <c r="I49" s="14">
        <f t="shared" si="7"/>
        <v>2592.02</v>
      </c>
      <c r="J49" s="14">
        <f t="shared" si="7"/>
        <v>1960.02</v>
      </c>
      <c r="K49" s="14">
        <f t="shared" si="7"/>
        <v>1206.02</v>
      </c>
      <c r="L49" s="14">
        <f t="shared" si="7"/>
        <v>170.02</v>
      </c>
      <c r="M49" s="14">
        <f t="shared" si="7"/>
        <v>57.02</v>
      </c>
      <c r="N49" s="14">
        <f t="shared" si="7"/>
        <v>10.12</v>
      </c>
      <c r="O49" s="14">
        <f t="shared" si="7"/>
        <v>0.02</v>
      </c>
      <c r="P49" s="14">
        <f t="shared" si="7"/>
        <v>0.02</v>
      </c>
      <c r="Q49" s="14">
        <f t="shared" si="7"/>
        <v>0.02</v>
      </c>
      <c r="R49" s="14">
        <f t="shared" si="7"/>
        <v>0.02</v>
      </c>
      <c r="S49" s="14">
        <f t="shared" si="7"/>
        <v>10290.34</v>
      </c>
    </row>
    <row r="50" spans="1:19" ht="15.75" customHeight="1">
      <c r="A50" s="100" t="s">
        <v>18</v>
      </c>
      <c r="B50" s="95"/>
      <c r="C50" s="95"/>
      <c r="D50" s="95"/>
      <c r="E50" s="95"/>
      <c r="F50" s="40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51"/>
    </row>
    <row r="51" spans="1:19" ht="19.5" customHeight="1">
      <c r="A51" s="36">
        <v>8</v>
      </c>
      <c r="B51" s="69" t="s">
        <v>26</v>
      </c>
      <c r="C51" s="69"/>
      <c r="D51" s="69"/>
      <c r="E51" s="69"/>
      <c r="F51" s="37" t="s">
        <v>23</v>
      </c>
      <c r="G51" s="6">
        <f>G45-G49</f>
        <v>151.99</v>
      </c>
      <c r="H51" s="6">
        <f aca="true" t="shared" si="8" ref="H51:S51">H45-H49</f>
        <v>1113.9900000000002</v>
      </c>
      <c r="I51" s="6">
        <f t="shared" si="8"/>
        <v>944.9900000000002</v>
      </c>
      <c r="J51" s="6">
        <f t="shared" si="8"/>
        <v>228.99000000000024</v>
      </c>
      <c r="K51" s="6">
        <f t="shared" si="8"/>
        <v>245.99</v>
      </c>
      <c r="L51" s="6">
        <f t="shared" si="8"/>
        <v>77.98999999999998</v>
      </c>
      <c r="M51" s="6">
        <f t="shared" si="8"/>
        <v>0.9899999999999949</v>
      </c>
      <c r="N51" s="6">
        <f t="shared" si="8"/>
        <v>1.5899999999999999</v>
      </c>
      <c r="O51" s="6">
        <f t="shared" si="8"/>
        <v>1.9899999999999998</v>
      </c>
      <c r="P51" s="6">
        <f t="shared" si="8"/>
        <v>0.79</v>
      </c>
      <c r="Q51" s="6">
        <f t="shared" si="8"/>
        <v>0.79</v>
      </c>
      <c r="R51" s="6">
        <f t="shared" si="8"/>
        <v>0.89</v>
      </c>
      <c r="S51" s="6">
        <f t="shared" si="8"/>
        <v>2770.9799999999996</v>
      </c>
    </row>
    <row r="52" spans="1:19" ht="15.75" customHeight="1">
      <c r="A52" s="36">
        <v>9</v>
      </c>
      <c r="B52" s="91" t="s">
        <v>33</v>
      </c>
      <c r="C52" s="95"/>
      <c r="D52" s="95"/>
      <c r="E52" s="96"/>
      <c r="F52" s="37" t="s">
        <v>23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52"/>
    </row>
    <row r="53" spans="1:19" ht="15.75" customHeight="1">
      <c r="A53" s="36">
        <v>10</v>
      </c>
      <c r="B53" s="101" t="s">
        <v>19</v>
      </c>
      <c r="C53" s="102"/>
      <c r="D53" s="102"/>
      <c r="E53" s="103"/>
      <c r="F53" s="37" t="s">
        <v>23</v>
      </c>
      <c r="G53" s="6">
        <f>G48+G51</f>
        <v>618.99</v>
      </c>
      <c r="H53" s="6">
        <f aca="true" t="shared" si="9" ref="H53:S53">H48+H51</f>
        <v>4941.99</v>
      </c>
      <c r="I53" s="6">
        <f t="shared" si="9"/>
        <v>3536.9900000000002</v>
      </c>
      <c r="J53" s="6">
        <f t="shared" si="9"/>
        <v>2188.9900000000002</v>
      </c>
      <c r="K53" s="6">
        <f t="shared" si="9"/>
        <v>1451.99</v>
      </c>
      <c r="L53" s="6">
        <f t="shared" si="9"/>
        <v>247.98999999999998</v>
      </c>
      <c r="M53" s="6">
        <f t="shared" si="9"/>
        <v>57.989999999999995</v>
      </c>
      <c r="N53" s="6">
        <f t="shared" si="9"/>
        <v>11.69</v>
      </c>
      <c r="O53" s="6">
        <f t="shared" si="9"/>
        <v>1.9899999999999998</v>
      </c>
      <c r="P53" s="6">
        <f t="shared" si="9"/>
        <v>0.79</v>
      </c>
      <c r="Q53" s="6">
        <f t="shared" si="9"/>
        <v>0.79</v>
      </c>
      <c r="R53" s="6">
        <f t="shared" si="9"/>
        <v>0.89</v>
      </c>
      <c r="S53" s="6">
        <f t="shared" si="9"/>
        <v>13061.08</v>
      </c>
    </row>
    <row r="54" spans="1:19" ht="15.75" customHeight="1">
      <c r="A54" s="67" t="s">
        <v>35</v>
      </c>
      <c r="B54" s="68"/>
      <c r="C54" s="68"/>
      <c r="D54" s="68"/>
      <c r="E54" s="68"/>
      <c r="F54" s="40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51"/>
    </row>
    <row r="55" spans="1:19" ht="15.75" customHeight="1">
      <c r="A55" s="36">
        <v>11</v>
      </c>
      <c r="B55" s="69" t="s">
        <v>38</v>
      </c>
      <c r="C55" s="69"/>
      <c r="D55" s="69"/>
      <c r="E55" s="70"/>
      <c r="F55" s="22" t="s">
        <v>27</v>
      </c>
      <c r="G55" s="31">
        <v>100</v>
      </c>
      <c r="H55" s="31">
        <v>100</v>
      </c>
      <c r="I55" s="31">
        <v>100</v>
      </c>
      <c r="J55" s="31">
        <v>100</v>
      </c>
      <c r="K55" s="31">
        <v>100</v>
      </c>
      <c r="L55" s="31">
        <v>100</v>
      </c>
      <c r="M55" s="31">
        <v>100</v>
      </c>
      <c r="N55" s="31">
        <v>100</v>
      </c>
      <c r="O55" s="31">
        <v>100</v>
      </c>
      <c r="P55" s="31">
        <v>100</v>
      </c>
      <c r="Q55" s="31">
        <v>100</v>
      </c>
      <c r="R55" s="31">
        <v>100</v>
      </c>
      <c r="S55" s="31">
        <v>100</v>
      </c>
    </row>
    <row r="56" spans="1:19" ht="15.75" customHeight="1">
      <c r="A56" s="36">
        <v>12</v>
      </c>
      <c r="B56" s="69" t="s">
        <v>28</v>
      </c>
      <c r="C56" s="69"/>
      <c r="D56" s="69"/>
      <c r="E56" s="70"/>
      <c r="F56" s="22" t="s">
        <v>27</v>
      </c>
      <c r="G56" s="31">
        <v>100</v>
      </c>
      <c r="H56" s="31">
        <v>100</v>
      </c>
      <c r="I56" s="31">
        <v>100</v>
      </c>
      <c r="J56" s="31">
        <v>100</v>
      </c>
      <c r="K56" s="31">
        <v>100</v>
      </c>
      <c r="L56" s="31">
        <v>100</v>
      </c>
      <c r="M56" s="31">
        <v>100</v>
      </c>
      <c r="N56" s="31">
        <v>100</v>
      </c>
      <c r="O56" s="31">
        <v>100</v>
      </c>
      <c r="P56" s="31">
        <v>100</v>
      </c>
      <c r="Q56" s="31">
        <v>100</v>
      </c>
      <c r="R56" s="31">
        <v>100</v>
      </c>
      <c r="S56" s="31">
        <v>100</v>
      </c>
    </row>
    <row r="57" spans="1:19" ht="17.25" customHeight="1">
      <c r="A57" s="36">
        <v>13</v>
      </c>
      <c r="B57" s="71" t="s">
        <v>34</v>
      </c>
      <c r="C57" s="72"/>
      <c r="D57" s="72"/>
      <c r="E57" s="73"/>
      <c r="F57" s="21" t="s">
        <v>23</v>
      </c>
      <c r="G57" s="5">
        <f>G47-G44</f>
        <v>0.01</v>
      </c>
      <c r="H57" s="5">
        <f aca="true" t="shared" si="10" ref="H57:S57">H47-H44</f>
        <v>0.01</v>
      </c>
      <c r="I57" s="5">
        <f t="shared" si="10"/>
        <v>0.01</v>
      </c>
      <c r="J57" s="5">
        <f t="shared" si="10"/>
        <v>0.01</v>
      </c>
      <c r="K57" s="5">
        <f t="shared" si="10"/>
        <v>0.01</v>
      </c>
      <c r="L57" s="5">
        <f t="shared" si="10"/>
        <v>0.01</v>
      </c>
      <c r="M57" s="5">
        <f t="shared" si="10"/>
        <v>0.01</v>
      </c>
      <c r="N57" s="5">
        <f t="shared" si="10"/>
        <v>0.01</v>
      </c>
      <c r="O57" s="5">
        <f t="shared" si="10"/>
        <v>0.01</v>
      </c>
      <c r="P57" s="5">
        <f t="shared" si="10"/>
        <v>0.01</v>
      </c>
      <c r="Q57" s="5">
        <f t="shared" si="10"/>
        <v>0.01</v>
      </c>
      <c r="R57" s="5">
        <f t="shared" si="10"/>
        <v>0.01</v>
      </c>
      <c r="S57" s="5">
        <f t="shared" si="10"/>
        <v>0.11999999999999998</v>
      </c>
    </row>
    <row r="58" spans="1:19" ht="18" customHeight="1">
      <c r="A58" s="36">
        <v>14</v>
      </c>
      <c r="B58" s="71" t="s">
        <v>51</v>
      </c>
      <c r="C58" s="127"/>
      <c r="D58" s="127"/>
      <c r="E58" s="127"/>
      <c r="F58" s="22" t="s">
        <v>27</v>
      </c>
      <c r="G58" s="5" t="s">
        <v>53</v>
      </c>
      <c r="H58" s="5" t="s">
        <v>53</v>
      </c>
      <c r="I58" s="5" t="s">
        <v>53</v>
      </c>
      <c r="J58" s="5" t="s">
        <v>53</v>
      </c>
      <c r="K58" s="5" t="s">
        <v>53</v>
      </c>
      <c r="L58" s="5">
        <f aca="true" t="shared" si="11" ref="L58:R58">L47/L45*100</f>
        <v>0.008064190960041935</v>
      </c>
      <c r="M58" s="5">
        <f t="shared" si="11"/>
        <v>0.03447681434235477</v>
      </c>
      <c r="N58" s="5">
        <f t="shared" si="11"/>
        <v>0.17079419299743812</v>
      </c>
      <c r="O58" s="5">
        <f t="shared" si="11"/>
        <v>0.9950248756218907</v>
      </c>
      <c r="P58" s="5">
        <f t="shared" si="11"/>
        <v>2.4691358024691357</v>
      </c>
      <c r="Q58" s="5">
        <f t="shared" si="11"/>
        <v>2.4691358024691357</v>
      </c>
      <c r="R58" s="5">
        <f t="shared" si="11"/>
        <v>2.1978021978021975</v>
      </c>
      <c r="S58" s="5" t="s">
        <v>53</v>
      </c>
    </row>
    <row r="59" spans="1:19" ht="15" customHeight="1">
      <c r="A59" s="27"/>
      <c r="B59" s="23"/>
      <c r="C59" s="24"/>
      <c r="D59" s="24"/>
      <c r="E59" s="24"/>
      <c r="F59" s="12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53"/>
    </row>
    <row r="60" spans="1:19" ht="15" customHeight="1">
      <c r="A60" s="27"/>
      <c r="B60" s="23"/>
      <c r="C60" s="24"/>
      <c r="D60" s="24"/>
      <c r="E60" s="24"/>
      <c r="F60" s="12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53"/>
    </row>
    <row r="61" spans="1:19" ht="15" customHeight="1">
      <c r="A61" s="27"/>
      <c r="B61" s="23"/>
      <c r="C61" s="24"/>
      <c r="D61" s="24"/>
      <c r="E61" s="24"/>
      <c r="F61" s="12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53"/>
    </row>
    <row r="62" spans="1:19" ht="15" customHeight="1">
      <c r="A62" s="27"/>
      <c r="B62" s="23"/>
      <c r="C62" s="24"/>
      <c r="D62" s="24"/>
      <c r="E62" s="24"/>
      <c r="F62" s="12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53"/>
    </row>
    <row r="63" spans="1:19" ht="15" customHeight="1">
      <c r="A63" s="27"/>
      <c r="B63" s="23"/>
      <c r="C63" s="24"/>
      <c r="D63" s="24"/>
      <c r="E63" s="24"/>
      <c r="F63" s="12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53"/>
    </row>
    <row r="64" spans="1:19" ht="15" customHeight="1">
      <c r="A64" s="27"/>
      <c r="B64" s="23"/>
      <c r="C64" s="24"/>
      <c r="D64" s="24"/>
      <c r="E64" s="24"/>
      <c r="F64" s="12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53"/>
    </row>
    <row r="65" spans="1:19" ht="15" customHeight="1">
      <c r="A65"/>
      <c r="B65" s="1"/>
      <c r="C65" s="1"/>
      <c r="D65" s="1"/>
      <c r="E65" s="1"/>
      <c r="F65" s="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54"/>
    </row>
    <row r="66" spans="1:19" ht="15" customHeight="1">
      <c r="A66"/>
      <c r="B66" s="1"/>
      <c r="C66" s="1"/>
      <c r="D66" s="1"/>
      <c r="E66" s="1"/>
      <c r="F66" s="1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54"/>
    </row>
    <row r="67" spans="1:19" ht="18">
      <c r="A67"/>
      <c r="B67" s="108" t="s">
        <v>50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</row>
    <row r="68" spans="1:19" ht="15.75" customHeight="1">
      <c r="A68"/>
      <c r="B68" s="110" t="s">
        <v>20</v>
      </c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</row>
    <row r="69" spans="1:19" ht="15.75">
      <c r="A69"/>
      <c r="B69" s="112" t="s">
        <v>21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</row>
    <row r="70" spans="1:19" ht="15">
      <c r="A70"/>
      <c r="B70" s="3"/>
      <c r="C70" s="2"/>
      <c r="D70" s="2"/>
      <c r="E70" s="2"/>
      <c r="F70" s="2"/>
      <c r="G70" s="4"/>
      <c r="H70" s="4"/>
      <c r="I70" s="4"/>
      <c r="J70" s="11"/>
      <c r="K70" s="4"/>
      <c r="L70" s="4"/>
      <c r="M70" s="4"/>
      <c r="N70" s="4"/>
      <c r="O70" s="4"/>
      <c r="P70" s="4"/>
      <c r="Q70" s="4"/>
      <c r="R70" s="4"/>
      <c r="S70" s="48"/>
    </row>
    <row r="71" spans="1:19" ht="15.75" customHeight="1">
      <c r="A71" s="113" t="s">
        <v>29</v>
      </c>
      <c r="B71" s="115" t="s">
        <v>0</v>
      </c>
      <c r="C71" s="116"/>
      <c r="D71" s="116"/>
      <c r="E71" s="117"/>
      <c r="F71" s="86" t="s">
        <v>22</v>
      </c>
      <c r="G71" s="78" t="s">
        <v>1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80"/>
      <c r="S71" s="88" t="s">
        <v>2</v>
      </c>
    </row>
    <row r="72" spans="1:19" ht="15.75" customHeight="1">
      <c r="A72" s="114"/>
      <c r="B72" s="118"/>
      <c r="C72" s="119"/>
      <c r="D72" s="119"/>
      <c r="E72" s="120"/>
      <c r="F72" s="87"/>
      <c r="G72" s="42" t="s">
        <v>5</v>
      </c>
      <c r="H72" s="42" t="s">
        <v>6</v>
      </c>
      <c r="I72" s="42" t="s">
        <v>7</v>
      </c>
      <c r="J72" s="42" t="s">
        <v>8</v>
      </c>
      <c r="K72" s="42" t="s">
        <v>9</v>
      </c>
      <c r="L72" s="42" t="s">
        <v>10</v>
      </c>
      <c r="M72" s="42" t="s">
        <v>11</v>
      </c>
      <c r="N72" s="43" t="s">
        <v>12</v>
      </c>
      <c r="O72" s="42" t="s">
        <v>13</v>
      </c>
      <c r="P72" s="43" t="s">
        <v>14</v>
      </c>
      <c r="Q72" s="42" t="s">
        <v>3</v>
      </c>
      <c r="R72" s="42" t="s">
        <v>4</v>
      </c>
      <c r="S72" s="89"/>
    </row>
    <row r="73" spans="1:19" ht="21" customHeight="1">
      <c r="A73" s="81" t="s">
        <v>41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3"/>
    </row>
    <row r="74" spans="1:19" ht="15.75" customHeight="1">
      <c r="A74" s="84" t="s">
        <v>32</v>
      </c>
      <c r="B74" s="85"/>
      <c r="C74" s="85"/>
      <c r="D74" s="85"/>
      <c r="E74" s="85"/>
      <c r="F74" s="33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5"/>
      <c r="S74" s="49"/>
    </row>
    <row r="75" spans="1:19" ht="15.75" customHeight="1">
      <c r="A75" s="36">
        <v>1</v>
      </c>
      <c r="B75" s="71" t="s">
        <v>36</v>
      </c>
      <c r="C75" s="104"/>
      <c r="D75" s="104"/>
      <c r="E75" s="105"/>
      <c r="F75" s="37" t="s">
        <v>23</v>
      </c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50"/>
    </row>
    <row r="76" spans="1:19" ht="25.5" customHeight="1">
      <c r="A76" s="36">
        <v>2</v>
      </c>
      <c r="B76" s="71" t="s">
        <v>39</v>
      </c>
      <c r="C76" s="104"/>
      <c r="D76" s="104"/>
      <c r="E76" s="105"/>
      <c r="F76" s="38" t="s">
        <v>23</v>
      </c>
      <c r="G76" s="25">
        <v>34</v>
      </c>
      <c r="H76" s="25">
        <v>950</v>
      </c>
      <c r="I76" s="25">
        <v>1156</v>
      </c>
      <c r="J76" s="25">
        <v>842</v>
      </c>
      <c r="K76" s="25">
        <v>245</v>
      </c>
      <c r="L76" s="25">
        <v>35</v>
      </c>
      <c r="M76" s="25">
        <v>10.7</v>
      </c>
      <c r="N76" s="25">
        <v>1.8</v>
      </c>
      <c r="O76" s="25"/>
      <c r="P76" s="25"/>
      <c r="Q76" s="25"/>
      <c r="R76" s="25"/>
      <c r="S76" s="26">
        <f>SUM(G76:R76)</f>
        <v>3274.5</v>
      </c>
    </row>
    <row r="77" spans="1:19" ht="15.75" customHeight="1">
      <c r="A77" s="36">
        <v>3</v>
      </c>
      <c r="B77" s="69" t="s">
        <v>37</v>
      </c>
      <c r="C77" s="69"/>
      <c r="D77" s="69"/>
      <c r="E77" s="70"/>
      <c r="F77" s="38" t="s">
        <v>23</v>
      </c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1:19" ht="15.75" customHeight="1">
      <c r="A78" s="36">
        <v>4</v>
      </c>
      <c r="B78" s="97" t="s">
        <v>15</v>
      </c>
      <c r="C78" s="106"/>
      <c r="D78" s="106"/>
      <c r="E78" s="106"/>
      <c r="F78" s="38" t="s">
        <v>23</v>
      </c>
      <c r="G78" s="26">
        <v>34</v>
      </c>
      <c r="H78" s="26">
        <v>950</v>
      </c>
      <c r="I78" s="26">
        <v>1156</v>
      </c>
      <c r="J78" s="26">
        <v>842</v>
      </c>
      <c r="K78" s="26">
        <v>245</v>
      </c>
      <c r="L78" s="26">
        <v>35</v>
      </c>
      <c r="M78" s="26">
        <v>10.7</v>
      </c>
      <c r="N78" s="26">
        <v>1.8</v>
      </c>
      <c r="O78" s="26"/>
      <c r="P78" s="26"/>
      <c r="Q78" s="26"/>
      <c r="R78" s="26"/>
      <c r="S78" s="26">
        <v>3274.5</v>
      </c>
    </row>
    <row r="79" spans="1:19" ht="18.75" customHeight="1">
      <c r="A79" s="100" t="s">
        <v>16</v>
      </c>
      <c r="B79" s="95"/>
      <c r="C79" s="95"/>
      <c r="D79" s="95"/>
      <c r="E79" s="95"/>
      <c r="F79" s="3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51"/>
    </row>
    <row r="80" spans="1:20" ht="15.75" customHeight="1">
      <c r="A80" s="36">
        <v>5</v>
      </c>
      <c r="B80" s="90" t="s">
        <v>24</v>
      </c>
      <c r="C80" s="90"/>
      <c r="D80" s="90"/>
      <c r="E80" s="91"/>
      <c r="F80" s="37" t="s">
        <v>23</v>
      </c>
      <c r="G80" s="25">
        <v>0.01</v>
      </c>
      <c r="H80" s="25">
        <v>0.01</v>
      </c>
      <c r="I80" s="25">
        <v>0.01</v>
      </c>
      <c r="J80" s="25">
        <v>0.01</v>
      </c>
      <c r="K80" s="25">
        <v>0.01</v>
      </c>
      <c r="L80" s="25">
        <v>0.01</v>
      </c>
      <c r="M80" s="25">
        <v>0.01</v>
      </c>
      <c r="N80" s="25">
        <v>0.01</v>
      </c>
      <c r="O80" s="25">
        <v>0.01</v>
      </c>
      <c r="P80" s="25">
        <v>0.01</v>
      </c>
      <c r="Q80" s="25">
        <v>0.01</v>
      </c>
      <c r="R80" s="25">
        <v>0.01</v>
      </c>
      <c r="S80" s="26">
        <v>0.12</v>
      </c>
      <c r="T80" s="44">
        <f>SUM(G80:R80)</f>
        <v>0.11999999999999998</v>
      </c>
    </row>
    <row r="81" spans="1:19" ht="15.75" customHeight="1">
      <c r="A81" s="36">
        <v>6</v>
      </c>
      <c r="B81" s="92" t="s">
        <v>25</v>
      </c>
      <c r="C81" s="93"/>
      <c r="D81" s="93"/>
      <c r="E81" s="94"/>
      <c r="F81" s="37" t="s">
        <v>23</v>
      </c>
      <c r="G81" s="25">
        <v>2.5</v>
      </c>
      <c r="H81" s="25">
        <v>913</v>
      </c>
      <c r="I81" s="25">
        <v>983</v>
      </c>
      <c r="J81" s="25">
        <v>629</v>
      </c>
      <c r="K81" s="25">
        <v>207</v>
      </c>
      <c r="L81" s="25">
        <v>30</v>
      </c>
      <c r="M81" s="25">
        <v>6.7</v>
      </c>
      <c r="N81" s="25">
        <v>1</v>
      </c>
      <c r="O81" s="25"/>
      <c r="P81" s="25"/>
      <c r="Q81" s="25"/>
      <c r="R81" s="25"/>
      <c r="S81" s="26">
        <f>SUM(G81:R81)</f>
        <v>2772.2</v>
      </c>
    </row>
    <row r="82" spans="1:19" ht="15.75" customHeight="1">
      <c r="A82" s="36">
        <v>7</v>
      </c>
      <c r="B82" s="97" t="s">
        <v>17</v>
      </c>
      <c r="C82" s="98"/>
      <c r="D82" s="98"/>
      <c r="E82" s="99"/>
      <c r="F82" s="37" t="s">
        <v>23</v>
      </c>
      <c r="G82" s="14">
        <f>G80+G81</f>
        <v>2.51</v>
      </c>
      <c r="H82" s="14">
        <f aca="true" t="shared" si="12" ref="H82:S82">H80+H81</f>
        <v>913.01</v>
      </c>
      <c r="I82" s="14">
        <f t="shared" si="12"/>
        <v>983.01</v>
      </c>
      <c r="J82" s="14">
        <f t="shared" si="12"/>
        <v>629.01</v>
      </c>
      <c r="K82" s="14">
        <f t="shared" si="12"/>
        <v>207.01</v>
      </c>
      <c r="L82" s="14">
        <f t="shared" si="12"/>
        <v>30.01</v>
      </c>
      <c r="M82" s="14">
        <f t="shared" si="12"/>
        <v>6.71</v>
      </c>
      <c r="N82" s="14">
        <f t="shared" si="12"/>
        <v>1.01</v>
      </c>
      <c r="O82" s="14">
        <f t="shared" si="12"/>
        <v>0.01</v>
      </c>
      <c r="P82" s="14">
        <f t="shared" si="12"/>
        <v>0.01</v>
      </c>
      <c r="Q82" s="14">
        <f t="shared" si="12"/>
        <v>0.01</v>
      </c>
      <c r="R82" s="14">
        <f t="shared" si="12"/>
        <v>0.01</v>
      </c>
      <c r="S82" s="14">
        <f t="shared" si="12"/>
        <v>2772.3199999999997</v>
      </c>
    </row>
    <row r="83" spans="1:19" ht="15.75" customHeight="1">
      <c r="A83" s="100" t="s">
        <v>18</v>
      </c>
      <c r="B83" s="95"/>
      <c r="C83" s="95"/>
      <c r="D83" s="95"/>
      <c r="E83" s="95"/>
      <c r="F83" s="40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51"/>
    </row>
    <row r="84" spans="1:19" ht="15.75" customHeight="1">
      <c r="A84" s="36">
        <v>8</v>
      </c>
      <c r="B84" s="69" t="s">
        <v>26</v>
      </c>
      <c r="C84" s="69"/>
      <c r="D84" s="69"/>
      <c r="E84" s="69"/>
      <c r="F84" s="37" t="s">
        <v>23</v>
      </c>
      <c r="G84" s="6">
        <f>G78-G82</f>
        <v>31.490000000000002</v>
      </c>
      <c r="H84" s="6">
        <f aca="true" t="shared" si="13" ref="H84:S84">H78-H82</f>
        <v>36.99000000000001</v>
      </c>
      <c r="I84" s="6">
        <f t="shared" si="13"/>
        <v>172.99</v>
      </c>
      <c r="J84" s="6">
        <f t="shared" si="13"/>
        <v>212.99</v>
      </c>
      <c r="K84" s="6">
        <f t="shared" si="13"/>
        <v>37.99000000000001</v>
      </c>
      <c r="L84" s="6">
        <f t="shared" si="13"/>
        <v>4.989999999999998</v>
      </c>
      <c r="M84" s="6">
        <f t="shared" si="13"/>
        <v>3.9899999999999993</v>
      </c>
      <c r="N84" s="6">
        <f t="shared" si="13"/>
        <v>0.79</v>
      </c>
      <c r="O84" s="6"/>
      <c r="P84" s="6"/>
      <c r="Q84" s="6"/>
      <c r="R84" s="6"/>
      <c r="S84" s="6">
        <f t="shared" si="13"/>
        <v>502.1800000000003</v>
      </c>
    </row>
    <row r="85" spans="1:19" ht="18.75" customHeight="1">
      <c r="A85" s="36">
        <v>9</v>
      </c>
      <c r="B85" s="91" t="s">
        <v>33</v>
      </c>
      <c r="C85" s="95"/>
      <c r="D85" s="95"/>
      <c r="E85" s="96"/>
      <c r="F85" s="37" t="s">
        <v>23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52"/>
    </row>
    <row r="86" spans="1:19" ht="15.75" customHeight="1">
      <c r="A86" s="36">
        <v>10</v>
      </c>
      <c r="B86" s="101" t="s">
        <v>19</v>
      </c>
      <c r="C86" s="102"/>
      <c r="D86" s="102"/>
      <c r="E86" s="103"/>
      <c r="F86" s="37" t="s">
        <v>23</v>
      </c>
      <c r="G86" s="6">
        <f>G81+G84</f>
        <v>33.99</v>
      </c>
      <c r="H86" s="6">
        <f aca="true" t="shared" si="14" ref="H86:S86">H81+H84</f>
        <v>949.99</v>
      </c>
      <c r="I86" s="6">
        <f t="shared" si="14"/>
        <v>1155.99</v>
      </c>
      <c r="J86" s="6">
        <f t="shared" si="14"/>
        <v>841.99</v>
      </c>
      <c r="K86" s="6">
        <f t="shared" si="14"/>
        <v>244.99</v>
      </c>
      <c r="L86" s="6">
        <f t="shared" si="14"/>
        <v>34.989999999999995</v>
      </c>
      <c r="M86" s="6">
        <f t="shared" si="14"/>
        <v>10.69</v>
      </c>
      <c r="N86" s="6">
        <f t="shared" si="14"/>
        <v>1.79</v>
      </c>
      <c r="O86" s="6"/>
      <c r="P86" s="6"/>
      <c r="Q86" s="6"/>
      <c r="R86" s="6"/>
      <c r="S86" s="6">
        <f t="shared" si="14"/>
        <v>3274.38</v>
      </c>
    </row>
    <row r="87" spans="1:19" ht="15.75" customHeight="1">
      <c r="A87" s="67" t="s">
        <v>35</v>
      </c>
      <c r="B87" s="68"/>
      <c r="C87" s="68"/>
      <c r="D87" s="68"/>
      <c r="E87" s="68"/>
      <c r="F87" s="40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51"/>
    </row>
    <row r="88" spans="1:19" ht="15.75" customHeight="1">
      <c r="A88" s="36">
        <v>11</v>
      </c>
      <c r="B88" s="69" t="s">
        <v>38</v>
      </c>
      <c r="C88" s="69"/>
      <c r="D88" s="69"/>
      <c r="E88" s="70"/>
      <c r="F88" s="22" t="s">
        <v>27</v>
      </c>
      <c r="G88" s="31">
        <v>100</v>
      </c>
      <c r="H88" s="31">
        <v>100</v>
      </c>
      <c r="I88" s="31">
        <v>100</v>
      </c>
      <c r="J88" s="31">
        <v>100</v>
      </c>
      <c r="K88" s="31">
        <v>100</v>
      </c>
      <c r="L88" s="31">
        <v>100</v>
      </c>
      <c r="M88" s="31">
        <v>100</v>
      </c>
      <c r="N88" s="31">
        <v>100</v>
      </c>
      <c r="O88" s="31">
        <v>100</v>
      </c>
      <c r="P88" s="31">
        <v>100</v>
      </c>
      <c r="Q88" s="31">
        <v>100</v>
      </c>
      <c r="R88" s="31">
        <v>100</v>
      </c>
      <c r="S88" s="31">
        <v>100</v>
      </c>
    </row>
    <row r="89" spans="1:19" ht="18.75" customHeight="1">
      <c r="A89" s="36">
        <v>12</v>
      </c>
      <c r="B89" s="69" t="s">
        <v>28</v>
      </c>
      <c r="C89" s="69"/>
      <c r="D89" s="69"/>
      <c r="E89" s="70"/>
      <c r="F89" s="22" t="s">
        <v>27</v>
      </c>
      <c r="G89" s="31">
        <v>100</v>
      </c>
      <c r="H89" s="31">
        <v>100</v>
      </c>
      <c r="I89" s="31">
        <v>100</v>
      </c>
      <c r="J89" s="31">
        <v>100</v>
      </c>
      <c r="K89" s="31">
        <v>100</v>
      </c>
      <c r="L89" s="31">
        <v>100</v>
      </c>
      <c r="M89" s="31">
        <v>100</v>
      </c>
      <c r="N89" s="31">
        <v>100</v>
      </c>
      <c r="O89" s="31">
        <v>100</v>
      </c>
      <c r="P89" s="31">
        <v>100</v>
      </c>
      <c r="Q89" s="31">
        <v>100</v>
      </c>
      <c r="R89" s="31">
        <v>100</v>
      </c>
      <c r="S89" s="31">
        <v>100</v>
      </c>
    </row>
    <row r="90" spans="1:19" ht="15.75" customHeight="1">
      <c r="A90" s="36">
        <v>13</v>
      </c>
      <c r="B90" s="71" t="s">
        <v>34</v>
      </c>
      <c r="C90" s="72"/>
      <c r="D90" s="72"/>
      <c r="E90" s="73"/>
      <c r="F90" s="21" t="s">
        <v>23</v>
      </c>
      <c r="G90" s="5">
        <f>G80-G77</f>
        <v>0.01</v>
      </c>
      <c r="H90" s="5">
        <f aca="true" t="shared" si="15" ref="H90:S90">H80-H77</f>
        <v>0.01</v>
      </c>
      <c r="I90" s="5">
        <f t="shared" si="15"/>
        <v>0.01</v>
      </c>
      <c r="J90" s="5">
        <f t="shared" si="15"/>
        <v>0.01</v>
      </c>
      <c r="K90" s="5">
        <f t="shared" si="15"/>
        <v>0.01</v>
      </c>
      <c r="L90" s="5">
        <f t="shared" si="15"/>
        <v>0.01</v>
      </c>
      <c r="M90" s="5">
        <f t="shared" si="15"/>
        <v>0.01</v>
      </c>
      <c r="N90" s="5">
        <f t="shared" si="15"/>
        <v>0.01</v>
      </c>
      <c r="O90" s="5">
        <f t="shared" si="15"/>
        <v>0.01</v>
      </c>
      <c r="P90" s="5">
        <f t="shared" si="15"/>
        <v>0.01</v>
      </c>
      <c r="Q90" s="5">
        <f t="shared" si="15"/>
        <v>0.01</v>
      </c>
      <c r="R90" s="5">
        <f t="shared" si="15"/>
        <v>0.01</v>
      </c>
      <c r="S90" s="5">
        <f t="shared" si="15"/>
        <v>0.12</v>
      </c>
    </row>
    <row r="91" spans="1:19" ht="17.25" customHeight="1">
      <c r="A91" s="36">
        <v>14</v>
      </c>
      <c r="B91" s="71" t="s">
        <v>51</v>
      </c>
      <c r="C91" s="127"/>
      <c r="D91" s="127"/>
      <c r="E91" s="127"/>
      <c r="F91" s="22" t="s">
        <v>27</v>
      </c>
      <c r="G91" s="5">
        <f>G80/G78*100</f>
        <v>0.029411764705882356</v>
      </c>
      <c r="H91" s="5" t="s">
        <v>53</v>
      </c>
      <c r="I91" s="5" t="s">
        <v>53</v>
      </c>
      <c r="J91" s="5" t="s">
        <v>53</v>
      </c>
      <c r="K91" s="5" t="s">
        <v>53</v>
      </c>
      <c r="L91" s="5">
        <f>L80/L78*100</f>
        <v>0.028571428571428574</v>
      </c>
      <c r="M91" s="5">
        <f>M80/M78*100</f>
        <v>0.09345794392523366</v>
      </c>
      <c r="N91" s="5">
        <f>N80/N78*100</f>
        <v>0.5555555555555556</v>
      </c>
      <c r="O91" s="5"/>
      <c r="P91" s="5"/>
      <c r="Q91" s="5"/>
      <c r="R91" s="5"/>
      <c r="S91" s="5" t="s">
        <v>53</v>
      </c>
    </row>
    <row r="92" spans="1:19" ht="12.75">
      <c r="A92" s="27"/>
      <c r="B92" s="23"/>
      <c r="C92" s="24"/>
      <c r="D92" s="24"/>
      <c r="E92" s="24"/>
      <c r="F92" s="12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53"/>
    </row>
    <row r="93" spans="1:19" ht="12.75">
      <c r="A93" s="27"/>
      <c r="B93" s="23"/>
      <c r="C93" s="24"/>
      <c r="D93" s="24"/>
      <c r="E93" s="24"/>
      <c r="F93" s="12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53"/>
    </row>
    <row r="94" spans="1:19" ht="12.75">
      <c r="A94" s="27"/>
      <c r="B94" s="23"/>
      <c r="C94" s="24"/>
      <c r="D94" s="24"/>
      <c r="E94" s="24"/>
      <c r="F94" s="12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53"/>
    </row>
    <row r="95" spans="1:19" ht="12.75">
      <c r="A95" s="27"/>
      <c r="B95" s="23"/>
      <c r="C95" s="24"/>
      <c r="D95" s="24"/>
      <c r="E95" s="24"/>
      <c r="F95" s="12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53"/>
    </row>
    <row r="96" spans="1:19" ht="12.75">
      <c r="A96" s="27"/>
      <c r="B96" s="23"/>
      <c r="C96" s="24"/>
      <c r="D96" s="24"/>
      <c r="E96" s="24"/>
      <c r="F96" s="12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53"/>
    </row>
    <row r="97" spans="1:19" ht="12.75">
      <c r="A97" s="27"/>
      <c r="B97" s="23"/>
      <c r="C97" s="24"/>
      <c r="D97" s="24"/>
      <c r="E97" s="24"/>
      <c r="F97" s="12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53"/>
    </row>
    <row r="98" spans="1:19" ht="12.75">
      <c r="A98" s="27"/>
      <c r="B98" s="23"/>
      <c r="C98" s="24"/>
      <c r="D98" s="24"/>
      <c r="E98" s="24"/>
      <c r="F98" s="12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53"/>
    </row>
    <row r="99" spans="1:19" ht="12.75">
      <c r="A99" s="27"/>
      <c r="B99" s="23"/>
      <c r="C99" s="24"/>
      <c r="D99" s="24"/>
      <c r="E99" s="24"/>
      <c r="F99" s="12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53"/>
    </row>
    <row r="100" spans="1:19" ht="12.75">
      <c r="A100" s="27"/>
      <c r="B100" s="23"/>
      <c r="C100" s="24"/>
      <c r="D100" s="24"/>
      <c r="E100" s="24"/>
      <c r="F100" s="12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53"/>
    </row>
    <row r="101" spans="1:19" ht="12.75">
      <c r="A101" s="27"/>
      <c r="B101" s="23"/>
      <c r="C101" s="24"/>
      <c r="D101" s="24"/>
      <c r="E101" s="24"/>
      <c r="F101" s="12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53"/>
    </row>
    <row r="102" spans="1:19" ht="18">
      <c r="A102"/>
      <c r="B102" s="108" t="s">
        <v>52</v>
      </c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</row>
    <row r="103" spans="1:19" ht="15.75" customHeight="1">
      <c r="A103"/>
      <c r="B103" s="110" t="s">
        <v>20</v>
      </c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.75">
      <c r="A104"/>
      <c r="B104" s="112" t="s">
        <v>21</v>
      </c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</row>
    <row r="105" spans="1:19" ht="15">
      <c r="A105"/>
      <c r="B105" s="3"/>
      <c r="C105" s="2"/>
      <c r="D105" s="2"/>
      <c r="E105" s="2"/>
      <c r="F105" s="2"/>
      <c r="G105" s="4"/>
      <c r="H105" s="4"/>
      <c r="I105" s="4"/>
      <c r="J105" s="11"/>
      <c r="K105" s="4"/>
      <c r="L105" s="4"/>
      <c r="M105" s="4"/>
      <c r="N105" s="4"/>
      <c r="O105" s="4"/>
      <c r="P105" s="4"/>
      <c r="Q105" s="4"/>
      <c r="R105" s="4"/>
      <c r="S105" s="48"/>
    </row>
    <row r="106" spans="1:19" ht="15.75" customHeight="1">
      <c r="A106" s="113" t="s">
        <v>29</v>
      </c>
      <c r="B106" s="115" t="s">
        <v>0</v>
      </c>
      <c r="C106" s="116"/>
      <c r="D106" s="116"/>
      <c r="E106" s="117"/>
      <c r="F106" s="86" t="s">
        <v>22</v>
      </c>
      <c r="G106" s="78" t="s">
        <v>1</v>
      </c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80"/>
      <c r="S106" s="88" t="s">
        <v>2</v>
      </c>
    </row>
    <row r="107" spans="1:19" ht="15.75" customHeight="1">
      <c r="A107" s="114"/>
      <c r="B107" s="118"/>
      <c r="C107" s="119"/>
      <c r="D107" s="119"/>
      <c r="E107" s="120"/>
      <c r="F107" s="87"/>
      <c r="G107" s="42" t="s">
        <v>5</v>
      </c>
      <c r="H107" s="42" t="s">
        <v>6</v>
      </c>
      <c r="I107" s="42" t="s">
        <v>7</v>
      </c>
      <c r="J107" s="42" t="s">
        <v>8</v>
      </c>
      <c r="K107" s="42" t="s">
        <v>9</v>
      </c>
      <c r="L107" s="42" t="s">
        <v>10</v>
      </c>
      <c r="M107" s="42" t="s">
        <v>11</v>
      </c>
      <c r="N107" s="43" t="s">
        <v>12</v>
      </c>
      <c r="O107" s="42" t="s">
        <v>13</v>
      </c>
      <c r="P107" s="43" t="s">
        <v>14</v>
      </c>
      <c r="Q107" s="42" t="s">
        <v>3</v>
      </c>
      <c r="R107" s="42" t="s">
        <v>4</v>
      </c>
      <c r="S107" s="89"/>
    </row>
    <row r="108" spans="1:19" ht="15.75" customHeight="1">
      <c r="A108" s="81" t="s">
        <v>58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3"/>
    </row>
    <row r="109" spans="1:19" ht="15.75" customHeight="1">
      <c r="A109" s="84" t="s">
        <v>32</v>
      </c>
      <c r="B109" s="85"/>
      <c r="C109" s="85"/>
      <c r="D109" s="85"/>
      <c r="E109" s="85"/>
      <c r="F109" s="33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  <c r="S109" s="49"/>
    </row>
    <row r="110" spans="1:19" ht="15.75" customHeight="1">
      <c r="A110" s="36">
        <v>1</v>
      </c>
      <c r="B110" s="71" t="s">
        <v>36</v>
      </c>
      <c r="C110" s="104"/>
      <c r="D110" s="104"/>
      <c r="E110" s="105"/>
      <c r="F110" s="37" t="s">
        <v>23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50"/>
    </row>
    <row r="111" spans="1:19" ht="28.5" customHeight="1">
      <c r="A111" s="36">
        <v>2</v>
      </c>
      <c r="B111" s="71" t="s">
        <v>39</v>
      </c>
      <c r="C111" s="104"/>
      <c r="D111" s="104"/>
      <c r="E111" s="105"/>
      <c r="F111" s="38" t="s">
        <v>23</v>
      </c>
      <c r="G111" s="25">
        <v>1277</v>
      </c>
      <c r="H111" s="25">
        <v>11599</v>
      </c>
      <c r="I111" s="25">
        <v>8756</v>
      </c>
      <c r="J111" s="25">
        <v>7392</v>
      </c>
      <c r="K111" s="25">
        <v>3014</v>
      </c>
      <c r="L111" s="25">
        <v>493</v>
      </c>
      <c r="M111" s="25">
        <v>105</v>
      </c>
      <c r="N111" s="25">
        <v>30</v>
      </c>
      <c r="O111" s="25">
        <v>9.3</v>
      </c>
      <c r="P111" s="25">
        <v>3.3</v>
      </c>
      <c r="Q111" s="25">
        <v>1.4</v>
      </c>
      <c r="R111" s="25"/>
      <c r="S111" s="26">
        <f>SUM(G111:R111)</f>
        <v>32680</v>
      </c>
    </row>
    <row r="112" spans="1:20" ht="15.75" customHeight="1">
      <c r="A112" s="36">
        <v>3</v>
      </c>
      <c r="B112" s="69" t="s">
        <v>37</v>
      </c>
      <c r="C112" s="69"/>
      <c r="D112" s="69"/>
      <c r="E112" s="70"/>
      <c r="F112" s="38" t="s">
        <v>23</v>
      </c>
      <c r="G112" s="5">
        <v>0.33</v>
      </c>
      <c r="H112" s="5">
        <v>0.33</v>
      </c>
      <c r="I112" s="5">
        <v>0.33</v>
      </c>
      <c r="J112" s="5">
        <v>0.33</v>
      </c>
      <c r="K112" s="5">
        <v>0.33</v>
      </c>
      <c r="L112" s="5">
        <v>0.33</v>
      </c>
      <c r="M112" s="5">
        <v>0.32</v>
      </c>
      <c r="N112" s="5">
        <v>0.32</v>
      </c>
      <c r="O112" s="5">
        <v>0.32</v>
      </c>
      <c r="P112" s="5">
        <v>0.32</v>
      </c>
      <c r="Q112" s="5">
        <v>0.32</v>
      </c>
      <c r="R112" s="5">
        <v>0.32</v>
      </c>
      <c r="S112" s="46">
        <f>SUM(G112:R112)</f>
        <v>3.8999999999999995</v>
      </c>
      <c r="T112" s="44">
        <f>SUM(G112:R112)</f>
        <v>3.8999999999999995</v>
      </c>
    </row>
    <row r="113" spans="1:19" ht="15.75" customHeight="1">
      <c r="A113" s="36">
        <v>4</v>
      </c>
      <c r="B113" s="97" t="s">
        <v>15</v>
      </c>
      <c r="C113" s="106"/>
      <c r="D113" s="106"/>
      <c r="E113" s="106"/>
      <c r="F113" s="38" t="s">
        <v>23</v>
      </c>
      <c r="G113" s="6">
        <f>G110+G111+G112</f>
        <v>1277.33</v>
      </c>
      <c r="H113" s="6">
        <f aca="true" t="shared" si="16" ref="H113:S113">H110+H111+H112</f>
        <v>11599.33</v>
      </c>
      <c r="I113" s="6">
        <f t="shared" si="16"/>
        <v>8756.33</v>
      </c>
      <c r="J113" s="6">
        <f t="shared" si="16"/>
        <v>7392.33</v>
      </c>
      <c r="K113" s="6">
        <f t="shared" si="16"/>
        <v>3014.33</v>
      </c>
      <c r="L113" s="6">
        <f t="shared" si="16"/>
        <v>493.33</v>
      </c>
      <c r="M113" s="6">
        <f t="shared" si="16"/>
        <v>105.32</v>
      </c>
      <c r="N113" s="6">
        <f t="shared" si="16"/>
        <v>30.32</v>
      </c>
      <c r="O113" s="6">
        <f t="shared" si="16"/>
        <v>9.620000000000001</v>
      </c>
      <c r="P113" s="6">
        <f t="shared" si="16"/>
        <v>3.6199999999999997</v>
      </c>
      <c r="Q113" s="6">
        <f t="shared" si="16"/>
        <v>1.72</v>
      </c>
      <c r="R113" s="6">
        <f t="shared" si="16"/>
        <v>0.32</v>
      </c>
      <c r="S113" s="6">
        <f t="shared" si="16"/>
        <v>32683.9</v>
      </c>
    </row>
    <row r="114" spans="1:19" ht="18.75" customHeight="1">
      <c r="A114" s="100" t="s">
        <v>16</v>
      </c>
      <c r="B114" s="95"/>
      <c r="C114" s="95"/>
      <c r="D114" s="95"/>
      <c r="E114" s="95"/>
      <c r="F114" s="3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51"/>
    </row>
    <row r="115" spans="1:20" ht="15.75" customHeight="1">
      <c r="A115" s="60">
        <v>5</v>
      </c>
      <c r="B115" s="121" t="s">
        <v>24</v>
      </c>
      <c r="C115" s="121"/>
      <c r="D115" s="121"/>
      <c r="E115" s="122"/>
      <c r="F115" s="61" t="s">
        <v>23</v>
      </c>
      <c r="G115" s="62">
        <v>0.58</v>
      </c>
      <c r="H115" s="62">
        <v>0.58</v>
      </c>
      <c r="I115" s="62">
        <v>0.58</v>
      </c>
      <c r="J115" s="62">
        <v>0.58</v>
      </c>
      <c r="K115" s="62">
        <v>0.58</v>
      </c>
      <c r="L115" s="62">
        <v>0.58</v>
      </c>
      <c r="M115" s="62">
        <v>0.57</v>
      </c>
      <c r="N115" s="62">
        <v>0.57</v>
      </c>
      <c r="O115" s="62">
        <v>0.57</v>
      </c>
      <c r="P115" s="62">
        <v>0.57</v>
      </c>
      <c r="Q115" s="62">
        <v>0.57</v>
      </c>
      <c r="R115" s="62">
        <v>0.57</v>
      </c>
      <c r="S115" s="66">
        <f>SUM(G115:R115)</f>
        <v>6.900000000000001</v>
      </c>
      <c r="T115" s="44">
        <f>SUM(G115:R115)</f>
        <v>6.900000000000001</v>
      </c>
    </row>
    <row r="116" spans="1:19" ht="15.75" customHeight="1">
      <c r="A116" s="36">
        <v>6</v>
      </c>
      <c r="B116" s="123" t="s">
        <v>25</v>
      </c>
      <c r="C116" s="90"/>
      <c r="D116" s="90"/>
      <c r="E116" s="90"/>
      <c r="F116" s="37" t="s">
        <v>23</v>
      </c>
      <c r="G116" s="5">
        <v>940</v>
      </c>
      <c r="H116" s="5">
        <v>8413</v>
      </c>
      <c r="I116" s="5">
        <v>4280</v>
      </c>
      <c r="J116" s="5">
        <v>6367</v>
      </c>
      <c r="K116" s="5">
        <v>2619</v>
      </c>
      <c r="L116" s="5">
        <v>375</v>
      </c>
      <c r="M116" s="5">
        <v>83</v>
      </c>
      <c r="N116" s="5">
        <v>23</v>
      </c>
      <c r="O116" s="5">
        <v>2.2</v>
      </c>
      <c r="P116" s="57"/>
      <c r="Q116" s="57"/>
      <c r="R116" s="57"/>
      <c r="S116" s="64">
        <v>23104</v>
      </c>
    </row>
    <row r="117" spans="1:19" ht="15.75" customHeight="1">
      <c r="A117" s="63">
        <v>7</v>
      </c>
      <c r="B117" s="124" t="s">
        <v>17</v>
      </c>
      <c r="C117" s="125"/>
      <c r="D117" s="125"/>
      <c r="E117" s="126"/>
      <c r="F117" s="38" t="s">
        <v>23</v>
      </c>
      <c r="G117" s="14">
        <f>G115+G116</f>
        <v>940.58</v>
      </c>
      <c r="H117" s="14">
        <f aca="true" t="shared" si="17" ref="H117:S117">H115+H116</f>
        <v>8413.58</v>
      </c>
      <c r="I117" s="14">
        <f t="shared" si="17"/>
        <v>4280.58</v>
      </c>
      <c r="J117" s="14">
        <f t="shared" si="17"/>
        <v>6367.58</v>
      </c>
      <c r="K117" s="14">
        <f t="shared" si="17"/>
        <v>2619.58</v>
      </c>
      <c r="L117" s="14">
        <f t="shared" si="17"/>
        <v>375.58</v>
      </c>
      <c r="M117" s="14">
        <f t="shared" si="17"/>
        <v>83.57</v>
      </c>
      <c r="N117" s="14">
        <f t="shared" si="17"/>
        <v>23.57</v>
      </c>
      <c r="O117" s="14">
        <f t="shared" si="17"/>
        <v>2.77</v>
      </c>
      <c r="P117" s="14">
        <f t="shared" si="17"/>
        <v>0.57</v>
      </c>
      <c r="Q117" s="14">
        <f t="shared" si="17"/>
        <v>0.57</v>
      </c>
      <c r="R117" s="14">
        <f t="shared" si="17"/>
        <v>0.57</v>
      </c>
      <c r="S117" s="14">
        <f t="shared" si="17"/>
        <v>23110.9</v>
      </c>
    </row>
    <row r="118" spans="1:19" ht="15.75" customHeight="1">
      <c r="A118" s="100" t="s">
        <v>18</v>
      </c>
      <c r="B118" s="95"/>
      <c r="C118" s="95"/>
      <c r="D118" s="95"/>
      <c r="E118" s="95"/>
      <c r="F118" s="40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51"/>
    </row>
    <row r="119" spans="1:19" ht="15.75" customHeight="1">
      <c r="A119" s="36">
        <v>8</v>
      </c>
      <c r="B119" s="69" t="s">
        <v>26</v>
      </c>
      <c r="C119" s="69"/>
      <c r="D119" s="69"/>
      <c r="E119" s="69"/>
      <c r="F119" s="37" t="s">
        <v>23</v>
      </c>
      <c r="G119" s="6">
        <f>G113-G117</f>
        <v>336.7499999999999</v>
      </c>
      <c r="H119" s="6">
        <f aca="true" t="shared" si="18" ref="H119:S119">H113-H117</f>
        <v>3185.75</v>
      </c>
      <c r="I119" s="6">
        <f t="shared" si="18"/>
        <v>4475.75</v>
      </c>
      <c r="J119" s="6">
        <f t="shared" si="18"/>
        <v>1024.75</v>
      </c>
      <c r="K119" s="6">
        <f t="shared" si="18"/>
        <v>394.75</v>
      </c>
      <c r="L119" s="6">
        <f t="shared" si="18"/>
        <v>117.75</v>
      </c>
      <c r="M119" s="6">
        <f t="shared" si="18"/>
        <v>21.75</v>
      </c>
      <c r="N119" s="6">
        <f t="shared" si="18"/>
        <v>6.75</v>
      </c>
      <c r="O119" s="6">
        <f t="shared" si="18"/>
        <v>6.850000000000001</v>
      </c>
      <c r="P119" s="6">
        <f t="shared" si="18"/>
        <v>3.05</v>
      </c>
      <c r="Q119" s="6">
        <f t="shared" si="18"/>
        <v>1.15</v>
      </c>
      <c r="R119" s="6"/>
      <c r="S119" s="6">
        <f t="shared" si="18"/>
        <v>9573</v>
      </c>
    </row>
    <row r="120" spans="1:19" ht="18.75" customHeight="1">
      <c r="A120" s="36">
        <v>9</v>
      </c>
      <c r="B120" s="91" t="s">
        <v>33</v>
      </c>
      <c r="C120" s="95"/>
      <c r="D120" s="95"/>
      <c r="E120" s="96"/>
      <c r="F120" s="37" t="s">
        <v>23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52"/>
    </row>
    <row r="121" spans="1:20" ht="15.75" customHeight="1">
      <c r="A121" s="36">
        <v>10</v>
      </c>
      <c r="B121" s="101" t="s">
        <v>19</v>
      </c>
      <c r="C121" s="102"/>
      <c r="D121" s="102"/>
      <c r="E121" s="103"/>
      <c r="F121" s="37" t="s">
        <v>23</v>
      </c>
      <c r="G121" s="6">
        <f>G116+G119</f>
        <v>1276.75</v>
      </c>
      <c r="H121" s="6">
        <f aca="true" t="shared" si="19" ref="H121:S121">H116+H119</f>
        <v>11598.75</v>
      </c>
      <c r="I121" s="6">
        <f t="shared" si="19"/>
        <v>8755.75</v>
      </c>
      <c r="J121" s="6">
        <f t="shared" si="19"/>
        <v>7391.75</v>
      </c>
      <c r="K121" s="6">
        <f t="shared" si="19"/>
        <v>3013.75</v>
      </c>
      <c r="L121" s="6">
        <f t="shared" si="19"/>
        <v>492.75</v>
      </c>
      <c r="M121" s="6">
        <f t="shared" si="19"/>
        <v>104.75</v>
      </c>
      <c r="N121" s="6">
        <f t="shared" si="19"/>
        <v>29.75</v>
      </c>
      <c r="O121" s="6">
        <f t="shared" si="19"/>
        <v>9.05</v>
      </c>
      <c r="P121" s="6">
        <f t="shared" si="19"/>
        <v>3.05</v>
      </c>
      <c r="Q121" s="6">
        <f t="shared" si="19"/>
        <v>1.15</v>
      </c>
      <c r="R121" s="6"/>
      <c r="S121" s="6">
        <f t="shared" si="19"/>
        <v>32677</v>
      </c>
      <c r="T121" s="32"/>
    </row>
    <row r="122" spans="1:19" ht="15.75" customHeight="1">
      <c r="A122" s="67" t="s">
        <v>35</v>
      </c>
      <c r="B122" s="68"/>
      <c r="C122" s="68"/>
      <c r="D122" s="68"/>
      <c r="E122" s="68"/>
      <c r="F122" s="40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51"/>
    </row>
    <row r="123" spans="1:19" ht="18.75" customHeight="1">
      <c r="A123" s="36">
        <v>11</v>
      </c>
      <c r="B123" s="69" t="s">
        <v>38</v>
      </c>
      <c r="C123" s="69"/>
      <c r="D123" s="69"/>
      <c r="E123" s="70"/>
      <c r="F123" s="22" t="s">
        <v>27</v>
      </c>
      <c r="G123" s="31">
        <v>100</v>
      </c>
      <c r="H123" s="31">
        <v>100</v>
      </c>
      <c r="I123" s="31">
        <v>100</v>
      </c>
      <c r="J123" s="31">
        <v>100</v>
      </c>
      <c r="K123" s="31">
        <v>100</v>
      </c>
      <c r="L123" s="31">
        <v>100</v>
      </c>
      <c r="M123" s="31">
        <v>100</v>
      </c>
      <c r="N123" s="31">
        <v>100</v>
      </c>
      <c r="O123" s="31">
        <v>100</v>
      </c>
      <c r="P123" s="31">
        <v>100</v>
      </c>
      <c r="Q123" s="31">
        <v>100</v>
      </c>
      <c r="R123" s="31">
        <v>100</v>
      </c>
      <c r="S123" s="31">
        <v>100</v>
      </c>
    </row>
    <row r="124" spans="1:19" ht="19.5" customHeight="1">
      <c r="A124" s="36">
        <v>12</v>
      </c>
      <c r="B124" s="69" t="s">
        <v>28</v>
      </c>
      <c r="C124" s="69"/>
      <c r="D124" s="69"/>
      <c r="E124" s="70"/>
      <c r="F124" s="22" t="s">
        <v>27</v>
      </c>
      <c r="G124" s="31">
        <v>100</v>
      </c>
      <c r="H124" s="31">
        <v>100</v>
      </c>
      <c r="I124" s="31">
        <v>100</v>
      </c>
      <c r="J124" s="31">
        <v>100</v>
      </c>
      <c r="K124" s="31">
        <v>100</v>
      </c>
      <c r="L124" s="31">
        <v>100</v>
      </c>
      <c r="M124" s="31">
        <v>100</v>
      </c>
      <c r="N124" s="31">
        <v>100</v>
      </c>
      <c r="O124" s="31">
        <v>100</v>
      </c>
      <c r="P124" s="31">
        <v>100</v>
      </c>
      <c r="Q124" s="31">
        <v>100</v>
      </c>
      <c r="R124" s="31">
        <v>100</v>
      </c>
      <c r="S124" s="31">
        <v>100</v>
      </c>
    </row>
    <row r="125" spans="1:19" ht="18" customHeight="1">
      <c r="A125" s="36">
        <v>13</v>
      </c>
      <c r="B125" s="71" t="s">
        <v>34</v>
      </c>
      <c r="C125" s="72"/>
      <c r="D125" s="72"/>
      <c r="E125" s="73"/>
      <c r="F125" s="21" t="s">
        <v>23</v>
      </c>
      <c r="G125" s="5">
        <f>G115-G112</f>
        <v>0.24999999999999994</v>
      </c>
      <c r="H125" s="5">
        <f aca="true" t="shared" si="20" ref="H125:S125">H115-H112</f>
        <v>0.24999999999999994</v>
      </c>
      <c r="I125" s="5">
        <f t="shared" si="20"/>
        <v>0.24999999999999994</v>
      </c>
      <c r="J125" s="5">
        <f t="shared" si="20"/>
        <v>0.24999999999999994</v>
      </c>
      <c r="K125" s="5">
        <f t="shared" si="20"/>
        <v>0.24999999999999994</v>
      </c>
      <c r="L125" s="5">
        <f t="shared" si="20"/>
        <v>0.24999999999999994</v>
      </c>
      <c r="M125" s="5">
        <f t="shared" si="20"/>
        <v>0.24999999999999994</v>
      </c>
      <c r="N125" s="5">
        <f t="shared" si="20"/>
        <v>0.24999999999999994</v>
      </c>
      <c r="O125" s="5">
        <f t="shared" si="20"/>
        <v>0.24999999999999994</v>
      </c>
      <c r="P125" s="5">
        <f t="shared" si="20"/>
        <v>0.24999999999999994</v>
      </c>
      <c r="Q125" s="5">
        <f t="shared" si="20"/>
        <v>0.24999999999999994</v>
      </c>
      <c r="R125" s="5">
        <f t="shared" si="20"/>
        <v>0.24999999999999994</v>
      </c>
      <c r="S125" s="5">
        <f t="shared" si="20"/>
        <v>3.0000000000000018</v>
      </c>
    </row>
    <row r="126" spans="1:19" ht="16.5" customHeight="1">
      <c r="A126" s="36">
        <v>14</v>
      </c>
      <c r="B126" s="74" t="s">
        <v>51</v>
      </c>
      <c r="C126" s="75"/>
      <c r="D126" s="75"/>
      <c r="E126" s="75"/>
      <c r="F126" s="57" t="s">
        <v>27</v>
      </c>
      <c r="G126" s="5">
        <f>G115/G113*100</f>
        <v>0.04540721661590975</v>
      </c>
      <c r="H126" s="5" t="s">
        <v>53</v>
      </c>
      <c r="I126" s="5" t="s">
        <v>53</v>
      </c>
      <c r="J126" s="5">
        <f aca="true" t="shared" si="21" ref="J126:S126">J115/J113*100</f>
        <v>0.007845970079798927</v>
      </c>
      <c r="K126" s="5">
        <f t="shared" si="21"/>
        <v>0.01924142346723816</v>
      </c>
      <c r="L126" s="5">
        <f t="shared" si="21"/>
        <v>0.11756836194839154</v>
      </c>
      <c r="M126" s="5">
        <f t="shared" si="21"/>
        <v>0.5412077478161793</v>
      </c>
      <c r="N126" s="5">
        <f t="shared" si="21"/>
        <v>1.879947229551451</v>
      </c>
      <c r="O126" s="5">
        <f t="shared" si="21"/>
        <v>5.9251559251559245</v>
      </c>
      <c r="P126" s="5">
        <f t="shared" si="21"/>
        <v>15.745856353591162</v>
      </c>
      <c r="Q126" s="5">
        <f t="shared" si="21"/>
        <v>33.13953488372093</v>
      </c>
      <c r="R126" s="5"/>
      <c r="S126" s="5">
        <f t="shared" si="21"/>
        <v>0.021111311685569963</v>
      </c>
    </row>
    <row r="127" spans="1:19" s="47" customFormat="1" ht="15.75" customHeight="1">
      <c r="A127" s="27"/>
      <c r="B127" s="107"/>
      <c r="C127" s="107"/>
      <c r="D127" s="107"/>
      <c r="E127" s="107"/>
      <c r="F127" s="4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55"/>
    </row>
    <row r="128" spans="1:19" s="47" customFormat="1" ht="15.75" customHeight="1">
      <c r="A128" s="27"/>
      <c r="B128" s="23"/>
      <c r="C128" s="23"/>
      <c r="D128" s="23"/>
      <c r="E128" s="23"/>
      <c r="F128" s="4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55"/>
    </row>
    <row r="129" spans="1:19" s="47" customFormat="1" ht="30.75" customHeight="1">
      <c r="A129" s="27"/>
      <c r="B129" s="107"/>
      <c r="C129" s="107"/>
      <c r="D129" s="107"/>
      <c r="E129" s="107"/>
      <c r="F129" s="12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55"/>
    </row>
    <row r="130" spans="1:19" ht="15.75" customHeight="1">
      <c r="A130" s="27"/>
      <c r="B130" s="23"/>
      <c r="C130" s="24"/>
      <c r="D130" s="24"/>
      <c r="E130" s="24"/>
      <c r="F130" s="12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53"/>
    </row>
    <row r="131" spans="1:19" ht="15.75" customHeight="1">
      <c r="A131" s="27"/>
      <c r="B131" s="23"/>
      <c r="C131" s="24"/>
      <c r="D131" s="24"/>
      <c r="E131" s="24"/>
      <c r="F131" s="12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53"/>
    </row>
    <row r="132" spans="1:19" ht="15.75" customHeight="1">
      <c r="A132"/>
      <c r="B132" s="1"/>
      <c r="C132" s="1"/>
      <c r="D132" s="1"/>
      <c r="E132" s="1"/>
      <c r="F132" s="1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54"/>
    </row>
    <row r="133" spans="1:19" ht="15.75" customHeight="1">
      <c r="A133"/>
      <c r="B133" s="108" t="s">
        <v>52</v>
      </c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</row>
    <row r="134" spans="1:19" ht="15.75" customHeight="1">
      <c r="A134"/>
      <c r="B134" s="110" t="s">
        <v>20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.75" customHeight="1">
      <c r="A135"/>
      <c r="B135" s="112" t="s">
        <v>21</v>
      </c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</row>
    <row r="136" spans="1:19" ht="15.75" customHeight="1">
      <c r="A136"/>
      <c r="B136" s="3"/>
      <c r="C136" s="2"/>
      <c r="D136" s="2"/>
      <c r="E136" s="2"/>
      <c r="F136" s="2"/>
      <c r="G136" s="4"/>
      <c r="H136" s="4"/>
      <c r="I136" s="4"/>
      <c r="J136" s="11"/>
      <c r="K136" s="4"/>
      <c r="L136" s="4"/>
      <c r="M136" s="4"/>
      <c r="N136" s="4"/>
      <c r="O136" s="4"/>
      <c r="P136" s="4"/>
      <c r="Q136" s="4"/>
      <c r="R136" s="4"/>
      <c r="S136" s="48"/>
    </row>
    <row r="137" spans="1:19" ht="15.75" customHeight="1">
      <c r="A137" s="113" t="s">
        <v>29</v>
      </c>
      <c r="B137" s="115" t="s">
        <v>0</v>
      </c>
      <c r="C137" s="116"/>
      <c r="D137" s="116"/>
      <c r="E137" s="117"/>
      <c r="F137" s="86" t="s">
        <v>22</v>
      </c>
      <c r="G137" s="78" t="s">
        <v>1</v>
      </c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80"/>
      <c r="S137" s="88" t="s">
        <v>2</v>
      </c>
    </row>
    <row r="138" spans="1:19" ht="15.75" customHeight="1">
      <c r="A138" s="114"/>
      <c r="B138" s="118"/>
      <c r="C138" s="119"/>
      <c r="D138" s="119"/>
      <c r="E138" s="120"/>
      <c r="F138" s="87"/>
      <c r="G138" s="42" t="s">
        <v>5</v>
      </c>
      <c r="H138" s="42" t="s">
        <v>6</v>
      </c>
      <c r="I138" s="42" t="s">
        <v>7</v>
      </c>
      <c r="J138" s="42" t="s">
        <v>8</v>
      </c>
      <c r="K138" s="42" t="s">
        <v>9</v>
      </c>
      <c r="L138" s="42" t="s">
        <v>10</v>
      </c>
      <c r="M138" s="42" t="s">
        <v>11</v>
      </c>
      <c r="N138" s="43" t="s">
        <v>12</v>
      </c>
      <c r="O138" s="42" t="s">
        <v>13</v>
      </c>
      <c r="P138" s="43" t="s">
        <v>14</v>
      </c>
      <c r="Q138" s="42" t="s">
        <v>3</v>
      </c>
      <c r="R138" s="42" t="s">
        <v>4</v>
      </c>
      <c r="S138" s="89"/>
    </row>
    <row r="139" spans="1:19" ht="32.25" customHeight="1">
      <c r="A139" s="81" t="s">
        <v>46</v>
      </c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3"/>
    </row>
    <row r="140" spans="1:19" ht="15.75" customHeight="1">
      <c r="A140" s="84" t="s">
        <v>32</v>
      </c>
      <c r="B140" s="85"/>
      <c r="C140" s="85"/>
      <c r="D140" s="85"/>
      <c r="E140" s="85"/>
      <c r="F140" s="33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5"/>
      <c r="S140" s="49"/>
    </row>
    <row r="141" spans="1:19" ht="15.75" customHeight="1">
      <c r="A141" s="36">
        <v>1</v>
      </c>
      <c r="B141" s="71" t="s">
        <v>36</v>
      </c>
      <c r="C141" s="104"/>
      <c r="D141" s="104"/>
      <c r="E141" s="105"/>
      <c r="F141" s="37" t="s">
        <v>23</v>
      </c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50"/>
    </row>
    <row r="142" spans="1:19" ht="24.75" customHeight="1">
      <c r="A142" s="36">
        <v>2</v>
      </c>
      <c r="B142" s="71" t="s">
        <v>39</v>
      </c>
      <c r="C142" s="104"/>
      <c r="D142" s="104"/>
      <c r="E142" s="105"/>
      <c r="F142" s="38" t="s">
        <v>23</v>
      </c>
      <c r="G142" s="29">
        <v>490.49</v>
      </c>
      <c r="H142" s="29">
        <v>769.34</v>
      </c>
      <c r="I142" s="29">
        <v>1112.54</v>
      </c>
      <c r="J142" s="29">
        <v>1185.47</v>
      </c>
      <c r="K142" s="29">
        <v>687.83</v>
      </c>
      <c r="L142" s="29">
        <v>174.46</v>
      </c>
      <c r="M142" s="29">
        <v>74.36</v>
      </c>
      <c r="N142" s="29">
        <v>22.88</v>
      </c>
      <c r="O142" s="29">
        <v>1.43</v>
      </c>
      <c r="P142" s="29"/>
      <c r="Q142" s="29"/>
      <c r="R142" s="29"/>
      <c r="S142" s="26">
        <f>SUM(G142:R142)</f>
        <v>4518.8</v>
      </c>
    </row>
    <row r="143" spans="1:19" ht="15.75" customHeight="1">
      <c r="A143" s="36">
        <v>3</v>
      </c>
      <c r="B143" s="69" t="s">
        <v>37</v>
      </c>
      <c r="C143" s="69"/>
      <c r="D143" s="69"/>
      <c r="E143" s="70"/>
      <c r="F143" s="38" t="s">
        <v>23</v>
      </c>
      <c r="G143" s="5">
        <v>0.13</v>
      </c>
      <c r="H143" s="5">
        <v>0.13</v>
      </c>
      <c r="I143" s="5">
        <v>0.13</v>
      </c>
      <c r="J143" s="5">
        <v>0.13</v>
      </c>
      <c r="K143" s="5">
        <v>0.13</v>
      </c>
      <c r="L143" s="5">
        <v>0.12</v>
      </c>
      <c r="M143" s="5">
        <v>0.12</v>
      </c>
      <c r="N143" s="5">
        <v>0.12</v>
      </c>
      <c r="O143" s="5">
        <v>0.12</v>
      </c>
      <c r="P143" s="5">
        <v>0.12</v>
      </c>
      <c r="Q143" s="5">
        <v>0.12</v>
      </c>
      <c r="R143" s="5">
        <v>0.13</v>
      </c>
      <c r="S143" s="7">
        <f>SUM(G143:R143)</f>
        <v>1.5</v>
      </c>
    </row>
    <row r="144" spans="1:19" ht="15.75" customHeight="1">
      <c r="A144" s="36">
        <v>4</v>
      </c>
      <c r="B144" s="97" t="s">
        <v>15</v>
      </c>
      <c r="C144" s="106"/>
      <c r="D144" s="106"/>
      <c r="E144" s="106"/>
      <c r="F144" s="38" t="s">
        <v>23</v>
      </c>
      <c r="G144" s="6">
        <f>G141+G142+G143</f>
        <v>490.62</v>
      </c>
      <c r="H144" s="6">
        <f aca="true" t="shared" si="22" ref="H144:S144">H141+H142+H143</f>
        <v>769.47</v>
      </c>
      <c r="I144" s="6">
        <f t="shared" si="22"/>
        <v>1112.67</v>
      </c>
      <c r="J144" s="6">
        <f t="shared" si="22"/>
        <v>1185.6000000000001</v>
      </c>
      <c r="K144" s="6">
        <f t="shared" si="22"/>
        <v>687.96</v>
      </c>
      <c r="L144" s="6">
        <f t="shared" si="22"/>
        <v>174.58</v>
      </c>
      <c r="M144" s="6">
        <f t="shared" si="22"/>
        <v>74.48</v>
      </c>
      <c r="N144" s="6">
        <f t="shared" si="22"/>
        <v>23</v>
      </c>
      <c r="O144" s="6">
        <f t="shared" si="22"/>
        <v>1.5499999999999998</v>
      </c>
      <c r="P144" s="6">
        <f t="shared" si="22"/>
        <v>0.12</v>
      </c>
      <c r="Q144" s="6">
        <f t="shared" si="22"/>
        <v>0.12</v>
      </c>
      <c r="R144" s="6">
        <f t="shared" si="22"/>
        <v>0.13</v>
      </c>
      <c r="S144" s="6">
        <f t="shared" si="22"/>
        <v>4520.3</v>
      </c>
    </row>
    <row r="145" spans="1:19" ht="21.75" customHeight="1">
      <c r="A145" s="100" t="s">
        <v>16</v>
      </c>
      <c r="B145" s="95"/>
      <c r="C145" s="95"/>
      <c r="D145" s="95"/>
      <c r="E145" s="95"/>
      <c r="F145" s="3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51"/>
    </row>
    <row r="146" spans="1:19" ht="15.75" customHeight="1">
      <c r="A146" s="36">
        <v>5</v>
      </c>
      <c r="B146" s="90" t="s">
        <v>24</v>
      </c>
      <c r="C146" s="90"/>
      <c r="D146" s="90"/>
      <c r="E146" s="91"/>
      <c r="F146" s="37" t="s">
        <v>23</v>
      </c>
      <c r="G146" s="25">
        <v>0.11</v>
      </c>
      <c r="H146" s="25">
        <v>0.11</v>
      </c>
      <c r="I146" s="25">
        <v>0.11</v>
      </c>
      <c r="J146" s="25">
        <v>0.11</v>
      </c>
      <c r="K146" s="25">
        <v>0.11</v>
      </c>
      <c r="L146" s="25">
        <v>0.11</v>
      </c>
      <c r="M146" s="25">
        <v>0.11</v>
      </c>
      <c r="N146" s="25">
        <v>0.1</v>
      </c>
      <c r="O146" s="25">
        <v>0.1</v>
      </c>
      <c r="P146" s="25">
        <v>0.11</v>
      </c>
      <c r="Q146" s="25">
        <v>0.11</v>
      </c>
      <c r="R146" s="25">
        <v>0.11</v>
      </c>
      <c r="S146" s="26">
        <f>SUM(G146:R146)</f>
        <v>1.3000000000000003</v>
      </c>
    </row>
    <row r="147" spans="1:19" ht="15.75" customHeight="1">
      <c r="A147" s="36">
        <v>6</v>
      </c>
      <c r="B147" s="92" t="s">
        <v>25</v>
      </c>
      <c r="C147" s="93"/>
      <c r="D147" s="93"/>
      <c r="E147" s="94"/>
      <c r="F147" s="37" t="s">
        <v>23</v>
      </c>
      <c r="G147" s="25">
        <v>313.17</v>
      </c>
      <c r="H147" s="25">
        <v>534.82</v>
      </c>
      <c r="I147" s="25">
        <v>740.74</v>
      </c>
      <c r="J147" s="25">
        <v>533.39</v>
      </c>
      <c r="K147" s="25">
        <v>364.65</v>
      </c>
      <c r="L147" s="25">
        <v>108.68</v>
      </c>
      <c r="M147" s="25">
        <v>38.61</v>
      </c>
      <c r="N147" s="25">
        <v>10.439</v>
      </c>
      <c r="O147" s="25"/>
      <c r="P147" s="25"/>
      <c r="Q147" s="25"/>
      <c r="R147" s="25"/>
      <c r="S147" s="25">
        <f>SUM(G147:R147)</f>
        <v>2644.499</v>
      </c>
    </row>
    <row r="148" spans="1:19" ht="15.75" customHeight="1">
      <c r="A148" s="36">
        <v>7</v>
      </c>
      <c r="B148" s="97" t="s">
        <v>17</v>
      </c>
      <c r="C148" s="98"/>
      <c r="D148" s="98"/>
      <c r="E148" s="99"/>
      <c r="F148" s="37" t="s">
        <v>23</v>
      </c>
      <c r="G148" s="14">
        <f>G146+G147</f>
        <v>313.28000000000003</v>
      </c>
      <c r="H148" s="14">
        <f aca="true" t="shared" si="23" ref="H148:S148">H146+H147</f>
        <v>534.9300000000001</v>
      </c>
      <c r="I148" s="14">
        <f t="shared" si="23"/>
        <v>740.85</v>
      </c>
      <c r="J148" s="14">
        <f t="shared" si="23"/>
        <v>533.5</v>
      </c>
      <c r="K148" s="14">
        <f t="shared" si="23"/>
        <v>364.76</v>
      </c>
      <c r="L148" s="14">
        <f t="shared" si="23"/>
        <v>108.79</v>
      </c>
      <c r="M148" s="14">
        <f t="shared" si="23"/>
        <v>38.72</v>
      </c>
      <c r="N148" s="14">
        <f t="shared" si="23"/>
        <v>10.539</v>
      </c>
      <c r="O148" s="14">
        <f t="shared" si="23"/>
        <v>0.1</v>
      </c>
      <c r="P148" s="14">
        <f t="shared" si="23"/>
        <v>0.11</v>
      </c>
      <c r="Q148" s="14">
        <f t="shared" si="23"/>
        <v>0.11</v>
      </c>
      <c r="R148" s="14">
        <f t="shared" si="23"/>
        <v>0.11</v>
      </c>
      <c r="S148" s="14">
        <f t="shared" si="23"/>
        <v>2645.799</v>
      </c>
    </row>
    <row r="149" spans="1:19" ht="15.75" customHeight="1">
      <c r="A149" s="100" t="s">
        <v>18</v>
      </c>
      <c r="B149" s="95"/>
      <c r="C149" s="95"/>
      <c r="D149" s="95"/>
      <c r="E149" s="95"/>
      <c r="F149" s="40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51"/>
    </row>
    <row r="150" spans="1:19" ht="15.75" customHeight="1">
      <c r="A150" s="36">
        <v>8</v>
      </c>
      <c r="B150" s="69" t="s">
        <v>26</v>
      </c>
      <c r="C150" s="69"/>
      <c r="D150" s="69"/>
      <c r="E150" s="69"/>
      <c r="F150" s="37" t="s">
        <v>23</v>
      </c>
      <c r="G150" s="6">
        <f>G145+G148</f>
        <v>313.28000000000003</v>
      </c>
      <c r="H150" s="6">
        <f aca="true" t="shared" si="24" ref="H150:S150">H145+H148</f>
        <v>534.9300000000001</v>
      </c>
      <c r="I150" s="6">
        <f t="shared" si="24"/>
        <v>740.85</v>
      </c>
      <c r="J150" s="6">
        <f t="shared" si="24"/>
        <v>533.5</v>
      </c>
      <c r="K150" s="6">
        <f t="shared" si="24"/>
        <v>364.76</v>
      </c>
      <c r="L150" s="6">
        <f t="shared" si="24"/>
        <v>108.79</v>
      </c>
      <c r="M150" s="6">
        <f t="shared" si="24"/>
        <v>38.72</v>
      </c>
      <c r="N150" s="6">
        <f t="shared" si="24"/>
        <v>10.539</v>
      </c>
      <c r="O150" s="6">
        <f t="shared" si="24"/>
        <v>0.1</v>
      </c>
      <c r="P150" s="6">
        <f t="shared" si="24"/>
        <v>0.11</v>
      </c>
      <c r="Q150" s="6">
        <f t="shared" si="24"/>
        <v>0.11</v>
      </c>
      <c r="R150" s="6">
        <f t="shared" si="24"/>
        <v>0.11</v>
      </c>
      <c r="S150" s="6">
        <f t="shared" si="24"/>
        <v>2645.799</v>
      </c>
    </row>
    <row r="151" spans="1:19" ht="20.25" customHeight="1">
      <c r="A151" s="36">
        <v>9</v>
      </c>
      <c r="B151" s="91" t="s">
        <v>33</v>
      </c>
      <c r="C151" s="95"/>
      <c r="D151" s="95"/>
      <c r="E151" s="96"/>
      <c r="F151" s="37" t="s">
        <v>23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52"/>
    </row>
    <row r="152" spans="1:19" ht="15.75" customHeight="1">
      <c r="A152" s="36">
        <v>10</v>
      </c>
      <c r="B152" s="101" t="s">
        <v>19</v>
      </c>
      <c r="C152" s="102"/>
      <c r="D152" s="102"/>
      <c r="E152" s="103"/>
      <c r="F152" s="37" t="s">
        <v>23</v>
      </c>
      <c r="G152" s="6">
        <f>G147+G150</f>
        <v>626.45</v>
      </c>
      <c r="H152" s="6">
        <f aca="true" t="shared" si="25" ref="H152:S152">H147+H150</f>
        <v>1069.75</v>
      </c>
      <c r="I152" s="6">
        <f t="shared" si="25"/>
        <v>1481.5900000000001</v>
      </c>
      <c r="J152" s="6">
        <f t="shared" si="25"/>
        <v>1066.8899999999999</v>
      </c>
      <c r="K152" s="6">
        <f t="shared" si="25"/>
        <v>729.41</v>
      </c>
      <c r="L152" s="6">
        <f t="shared" si="25"/>
        <v>217.47000000000003</v>
      </c>
      <c r="M152" s="6">
        <f t="shared" si="25"/>
        <v>77.33</v>
      </c>
      <c r="N152" s="6">
        <f t="shared" si="25"/>
        <v>20.978</v>
      </c>
      <c r="O152" s="6">
        <f t="shared" si="25"/>
        <v>0.1</v>
      </c>
      <c r="P152" s="6">
        <f t="shared" si="25"/>
        <v>0.11</v>
      </c>
      <c r="Q152" s="6">
        <f t="shared" si="25"/>
        <v>0.11</v>
      </c>
      <c r="R152" s="6">
        <f t="shared" si="25"/>
        <v>0.11</v>
      </c>
      <c r="S152" s="6">
        <f t="shared" si="25"/>
        <v>5290.298</v>
      </c>
    </row>
    <row r="153" spans="1:19" ht="15.75" customHeight="1">
      <c r="A153" s="67" t="s">
        <v>35</v>
      </c>
      <c r="B153" s="68"/>
      <c r="C153" s="68"/>
      <c r="D153" s="68"/>
      <c r="E153" s="68"/>
      <c r="F153" s="40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51"/>
    </row>
    <row r="154" spans="1:19" ht="15.75" customHeight="1">
      <c r="A154" s="36">
        <v>11</v>
      </c>
      <c r="B154" s="69" t="s">
        <v>38</v>
      </c>
      <c r="C154" s="69"/>
      <c r="D154" s="69"/>
      <c r="E154" s="70"/>
      <c r="F154" s="22" t="s">
        <v>27</v>
      </c>
      <c r="G154" s="31">
        <v>100</v>
      </c>
      <c r="H154" s="31">
        <v>100</v>
      </c>
      <c r="I154" s="31">
        <v>100</v>
      </c>
      <c r="J154" s="31">
        <v>100</v>
      </c>
      <c r="K154" s="31">
        <v>100</v>
      </c>
      <c r="L154" s="31">
        <v>100</v>
      </c>
      <c r="M154" s="31">
        <v>100</v>
      </c>
      <c r="N154" s="31">
        <v>100</v>
      </c>
      <c r="O154" s="31">
        <v>100</v>
      </c>
      <c r="P154" s="31">
        <v>100</v>
      </c>
      <c r="Q154" s="31">
        <v>100</v>
      </c>
      <c r="R154" s="31">
        <v>100</v>
      </c>
      <c r="S154" s="31">
        <v>100</v>
      </c>
    </row>
    <row r="155" spans="1:19" ht="17.25" customHeight="1">
      <c r="A155" s="36">
        <v>12</v>
      </c>
      <c r="B155" s="69" t="s">
        <v>28</v>
      </c>
      <c r="C155" s="69"/>
      <c r="D155" s="69"/>
      <c r="E155" s="70"/>
      <c r="F155" s="22" t="s">
        <v>27</v>
      </c>
      <c r="G155" s="31">
        <v>100</v>
      </c>
      <c r="H155" s="31">
        <v>100</v>
      </c>
      <c r="I155" s="31">
        <v>100</v>
      </c>
      <c r="J155" s="31">
        <v>100</v>
      </c>
      <c r="K155" s="31">
        <v>100</v>
      </c>
      <c r="L155" s="31">
        <v>100</v>
      </c>
      <c r="M155" s="31">
        <v>100</v>
      </c>
      <c r="N155" s="31">
        <v>100</v>
      </c>
      <c r="O155" s="31">
        <v>100</v>
      </c>
      <c r="P155" s="31">
        <v>100</v>
      </c>
      <c r="Q155" s="31">
        <v>100</v>
      </c>
      <c r="R155" s="31">
        <v>100</v>
      </c>
      <c r="S155" s="31">
        <v>100</v>
      </c>
    </row>
    <row r="156" spans="1:19" ht="15.75" customHeight="1">
      <c r="A156" s="36">
        <v>13</v>
      </c>
      <c r="B156" s="71" t="s">
        <v>34</v>
      </c>
      <c r="C156" s="72"/>
      <c r="D156" s="72"/>
      <c r="E156" s="73"/>
      <c r="F156" s="21" t="s">
        <v>23</v>
      </c>
      <c r="G156" s="5">
        <f>G146-G143</f>
        <v>-0.020000000000000004</v>
      </c>
      <c r="H156" s="5">
        <f aca="true" t="shared" si="26" ref="H156:S156">H146-H143</f>
        <v>-0.020000000000000004</v>
      </c>
      <c r="I156" s="5">
        <f t="shared" si="26"/>
        <v>-0.020000000000000004</v>
      </c>
      <c r="J156" s="5">
        <f t="shared" si="26"/>
        <v>-0.020000000000000004</v>
      </c>
      <c r="K156" s="5">
        <f t="shared" si="26"/>
        <v>-0.020000000000000004</v>
      </c>
      <c r="L156" s="5">
        <f t="shared" si="26"/>
        <v>-0.009999999999999995</v>
      </c>
      <c r="M156" s="5">
        <f t="shared" si="26"/>
        <v>-0.009999999999999995</v>
      </c>
      <c r="N156" s="5">
        <f t="shared" si="26"/>
        <v>-0.01999999999999999</v>
      </c>
      <c r="O156" s="5">
        <f t="shared" si="26"/>
        <v>-0.01999999999999999</v>
      </c>
      <c r="P156" s="5">
        <f t="shared" si="26"/>
        <v>-0.009999999999999995</v>
      </c>
      <c r="Q156" s="5">
        <f t="shared" si="26"/>
        <v>-0.009999999999999995</v>
      </c>
      <c r="R156" s="5">
        <f t="shared" si="26"/>
        <v>-0.020000000000000004</v>
      </c>
      <c r="S156" s="5">
        <f t="shared" si="26"/>
        <v>-0.19999999999999973</v>
      </c>
    </row>
    <row r="157" spans="1:19" ht="19.5" customHeight="1">
      <c r="A157" s="36">
        <v>14</v>
      </c>
      <c r="B157" s="74" t="s">
        <v>51</v>
      </c>
      <c r="C157" s="75"/>
      <c r="D157" s="75"/>
      <c r="E157" s="75"/>
      <c r="F157" s="57" t="s">
        <v>27</v>
      </c>
      <c r="G157" s="5">
        <f>G146/G144*100</f>
        <v>0.022420610655904772</v>
      </c>
      <c r="H157" s="5">
        <f aca="true" t="shared" si="27" ref="H157:S157">H146/H144*100</f>
        <v>0.014295554082680286</v>
      </c>
      <c r="I157" s="5">
        <f t="shared" si="27"/>
        <v>0.009886129759946793</v>
      </c>
      <c r="J157" s="5">
        <f t="shared" si="27"/>
        <v>0.00927800269905533</v>
      </c>
      <c r="K157" s="5">
        <f t="shared" si="27"/>
        <v>0.015989301703587415</v>
      </c>
      <c r="L157" s="5">
        <f t="shared" si="27"/>
        <v>0.06300836292817046</v>
      </c>
      <c r="M157" s="5">
        <f t="shared" si="27"/>
        <v>0.14769065520945218</v>
      </c>
      <c r="N157" s="5">
        <f t="shared" si="27"/>
        <v>0.43478260869565216</v>
      </c>
      <c r="O157" s="5">
        <f t="shared" si="27"/>
        <v>6.451612903225808</v>
      </c>
      <c r="P157" s="5"/>
      <c r="Q157" s="5"/>
      <c r="R157" s="5"/>
      <c r="S157" s="5">
        <f t="shared" si="27"/>
        <v>0.02875915315355176</v>
      </c>
    </row>
    <row r="158" spans="1:19" ht="15.75" customHeight="1">
      <c r="A158" s="27"/>
      <c r="B158" s="23"/>
      <c r="C158" s="24"/>
      <c r="D158" s="24"/>
      <c r="E158" s="24"/>
      <c r="F158" s="12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53"/>
    </row>
    <row r="159" spans="1:19" ht="15.75" customHeight="1">
      <c r="A159" s="27"/>
      <c r="B159" s="23"/>
      <c r="C159" s="24"/>
      <c r="D159" s="24"/>
      <c r="E159" s="24"/>
      <c r="F159" s="12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53"/>
    </row>
    <row r="160" spans="1:19" ht="15.75" customHeight="1">
      <c r="A160" s="27"/>
      <c r="B160" s="23"/>
      <c r="C160" s="24"/>
      <c r="D160" s="24"/>
      <c r="E160" s="24"/>
      <c r="F160" s="12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53"/>
    </row>
    <row r="161" spans="1:19" ht="15.75" customHeight="1">
      <c r="A161" s="27"/>
      <c r="B161" s="23"/>
      <c r="C161" s="24"/>
      <c r="D161" s="24"/>
      <c r="E161" s="24"/>
      <c r="F161" s="12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53"/>
    </row>
    <row r="162" spans="1:19" ht="15.75" customHeight="1">
      <c r="A162" s="27"/>
      <c r="B162" s="23"/>
      <c r="C162" s="24"/>
      <c r="D162" s="24"/>
      <c r="E162" s="24"/>
      <c r="F162" s="12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53"/>
    </row>
  </sheetData>
  <sheetProtection/>
  <mergeCells count="138">
    <mergeCell ref="A139:S139"/>
    <mergeCell ref="B44:E44"/>
    <mergeCell ref="B45:E45"/>
    <mergeCell ref="A46:E46"/>
    <mergeCell ref="B47:E47"/>
    <mergeCell ref="B48:E48"/>
    <mergeCell ref="B49:E49"/>
    <mergeCell ref="B53:E53"/>
    <mergeCell ref="B51:E51"/>
    <mergeCell ref="B77:E77"/>
    <mergeCell ref="B27:E27"/>
    <mergeCell ref="B26:E26"/>
    <mergeCell ref="B22:E22"/>
    <mergeCell ref="A23:E23"/>
    <mergeCell ref="B24:E24"/>
    <mergeCell ref="B3:S3"/>
    <mergeCell ref="B4:S4"/>
    <mergeCell ref="B5:S5"/>
    <mergeCell ref="B14:E14"/>
    <mergeCell ref="B13:E13"/>
    <mergeCell ref="B7:E8"/>
    <mergeCell ref="F7:F8"/>
    <mergeCell ref="S7:S8"/>
    <mergeCell ref="G7:R7"/>
    <mergeCell ref="B11:E11"/>
    <mergeCell ref="B16:E16"/>
    <mergeCell ref="A9:S9"/>
    <mergeCell ref="A7:A8"/>
    <mergeCell ref="B25:E25"/>
    <mergeCell ref="B17:E17"/>
    <mergeCell ref="A10:S10"/>
    <mergeCell ref="B12:E12"/>
    <mergeCell ref="B18:E18"/>
    <mergeCell ref="A19:E19"/>
    <mergeCell ref="A15:E15"/>
    <mergeCell ref="B20:E20"/>
    <mergeCell ref="B21:E21"/>
    <mergeCell ref="B34:S34"/>
    <mergeCell ref="G38:R38"/>
    <mergeCell ref="B52:E52"/>
    <mergeCell ref="A40:S40"/>
    <mergeCell ref="S38:S39"/>
    <mergeCell ref="B35:S35"/>
    <mergeCell ref="B36:S36"/>
    <mergeCell ref="A38:A39"/>
    <mergeCell ref="B38:E39"/>
    <mergeCell ref="F38:F39"/>
    <mergeCell ref="A71:A72"/>
    <mergeCell ref="B71:E72"/>
    <mergeCell ref="B58:E58"/>
    <mergeCell ref="B67:S67"/>
    <mergeCell ref="B68:S68"/>
    <mergeCell ref="B69:S69"/>
    <mergeCell ref="B78:E78"/>
    <mergeCell ref="B75:E75"/>
    <mergeCell ref="B76:E76"/>
    <mergeCell ref="A79:E79"/>
    <mergeCell ref="B80:E80"/>
    <mergeCell ref="B81:E81"/>
    <mergeCell ref="B82:E82"/>
    <mergeCell ref="B84:E84"/>
    <mergeCell ref="A83:E83"/>
    <mergeCell ref="B89:E89"/>
    <mergeCell ref="B86:E86"/>
    <mergeCell ref="B88:E88"/>
    <mergeCell ref="B85:E85"/>
    <mergeCell ref="A87:E87"/>
    <mergeCell ref="B102:S102"/>
    <mergeCell ref="B103:S103"/>
    <mergeCell ref="B90:E90"/>
    <mergeCell ref="B91:E91"/>
    <mergeCell ref="B104:S104"/>
    <mergeCell ref="A106:A107"/>
    <mergeCell ref="B106:E107"/>
    <mergeCell ref="F106:F107"/>
    <mergeCell ref="S106:S107"/>
    <mergeCell ref="G106:R106"/>
    <mergeCell ref="B110:E110"/>
    <mergeCell ref="B111:E111"/>
    <mergeCell ref="A108:S108"/>
    <mergeCell ref="A109:E109"/>
    <mergeCell ref="B112:E112"/>
    <mergeCell ref="B113:E113"/>
    <mergeCell ref="A114:E114"/>
    <mergeCell ref="B115:E115"/>
    <mergeCell ref="B116:E116"/>
    <mergeCell ref="B117:E117"/>
    <mergeCell ref="B119:E119"/>
    <mergeCell ref="A118:E118"/>
    <mergeCell ref="B121:E121"/>
    <mergeCell ref="B123:E123"/>
    <mergeCell ref="B120:E120"/>
    <mergeCell ref="A122:E122"/>
    <mergeCell ref="B125:E125"/>
    <mergeCell ref="B126:E126"/>
    <mergeCell ref="B124:E124"/>
    <mergeCell ref="B127:E127"/>
    <mergeCell ref="B129:E129"/>
    <mergeCell ref="B133:S133"/>
    <mergeCell ref="B134:S134"/>
    <mergeCell ref="B135:S135"/>
    <mergeCell ref="A137:A138"/>
    <mergeCell ref="B137:E138"/>
    <mergeCell ref="F137:F138"/>
    <mergeCell ref="S137:S138"/>
    <mergeCell ref="G137:R137"/>
    <mergeCell ref="B141:E141"/>
    <mergeCell ref="B142:E142"/>
    <mergeCell ref="A140:E140"/>
    <mergeCell ref="B143:E143"/>
    <mergeCell ref="B144:E144"/>
    <mergeCell ref="A145:E145"/>
    <mergeCell ref="B151:E151"/>
    <mergeCell ref="A153:E153"/>
    <mergeCell ref="B148:E148"/>
    <mergeCell ref="B150:E150"/>
    <mergeCell ref="A149:E149"/>
    <mergeCell ref="B152:E152"/>
    <mergeCell ref="R2:S2"/>
    <mergeCell ref="G71:R71"/>
    <mergeCell ref="A73:S73"/>
    <mergeCell ref="A74:E74"/>
    <mergeCell ref="F71:F72"/>
    <mergeCell ref="S71:S72"/>
    <mergeCell ref="A41:E41"/>
    <mergeCell ref="B42:E42"/>
    <mergeCell ref="B43:E43"/>
    <mergeCell ref="A50:E50"/>
    <mergeCell ref="A54:E54"/>
    <mergeCell ref="B56:E56"/>
    <mergeCell ref="B57:E57"/>
    <mergeCell ref="B55:E55"/>
    <mergeCell ref="B156:E156"/>
    <mergeCell ref="B157:E157"/>
    <mergeCell ref="B155:E155"/>
    <mergeCell ref="B154:E154"/>
    <mergeCell ref="B146:E146"/>
    <mergeCell ref="B147:E147"/>
  </mergeCells>
  <printOptions/>
  <pageMargins left="0.7874015748031497" right="0.7874015748031497" top="0.984251968503937" bottom="0.7874015748031497" header="0.5118110236220472" footer="0.5118110236220472"/>
  <pageSetup firstPageNumber="30" useFirstPageNumber="1" horizontalDpi="600" verticalDpi="600" orientation="landscape" paperSize="9" scale="8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4"/>
  <sheetViews>
    <sheetView view="pageLayout" zoomScaleNormal="85" workbookViewId="0" topLeftCell="A142">
      <selection activeCell="G112" sqref="G112:S112"/>
    </sheetView>
  </sheetViews>
  <sheetFormatPr defaultColWidth="9.00390625" defaultRowHeight="12.75"/>
  <cols>
    <col min="1" max="1" width="3.625" style="16" customWidth="1"/>
    <col min="2" max="3" width="9.125" style="16" customWidth="1"/>
    <col min="4" max="4" width="14.125" style="16" customWidth="1"/>
    <col min="5" max="5" width="12.125" style="17" customWidth="1"/>
    <col min="6" max="6" width="7.375" style="17" customWidth="1"/>
    <col min="7" max="7" width="7.25390625" style="17" customWidth="1"/>
    <col min="8" max="8" width="8.375" style="17" customWidth="1"/>
    <col min="9" max="9" width="7.375" style="17" customWidth="1"/>
    <col min="10" max="10" width="8.375" style="17" customWidth="1"/>
    <col min="11" max="11" width="7.625" style="17" customWidth="1"/>
    <col min="12" max="12" width="7.25390625" style="17" customWidth="1"/>
    <col min="13" max="13" width="6.875" style="17" customWidth="1"/>
    <col min="14" max="15" width="7.625" style="17" customWidth="1"/>
    <col min="16" max="16" width="7.00390625" style="17" customWidth="1"/>
    <col min="17" max="17" width="6.625" style="17" customWidth="1"/>
    <col min="18" max="18" width="6.375" style="0" customWidth="1"/>
    <col min="19" max="19" width="8.75390625" style="44" customWidth="1"/>
    <col min="20" max="20" width="9.125" style="0" hidden="1" customWidth="1"/>
  </cols>
  <sheetData>
    <row r="2" spans="1:19" ht="14.25">
      <c r="A2"/>
      <c r="B2" s="1"/>
      <c r="C2" s="1"/>
      <c r="D2" s="1"/>
      <c r="E2" s="1"/>
      <c r="F2" s="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76" t="s">
        <v>54</v>
      </c>
      <c r="S2" s="77"/>
    </row>
    <row r="3" spans="1:19" ht="18">
      <c r="A3"/>
      <c r="B3" s="108" t="s">
        <v>52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21" customHeight="1">
      <c r="A4"/>
      <c r="B4" s="110" t="s">
        <v>20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ht="15.75">
      <c r="A5"/>
      <c r="B5" s="112" t="s">
        <v>30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1:19" ht="15">
      <c r="A6"/>
      <c r="B6" s="3"/>
      <c r="C6" s="2"/>
      <c r="D6" s="2"/>
      <c r="E6" s="2"/>
      <c r="F6" s="2"/>
      <c r="G6" s="4"/>
      <c r="H6" s="4"/>
      <c r="I6" s="4"/>
      <c r="J6" s="11"/>
      <c r="K6" s="4"/>
      <c r="L6" s="4"/>
      <c r="M6" s="4"/>
      <c r="N6" s="4"/>
      <c r="O6" s="4"/>
      <c r="P6" s="4"/>
      <c r="Q6" s="4"/>
      <c r="R6" s="4"/>
      <c r="S6" s="18"/>
    </row>
    <row r="7" spans="1:19" ht="18.75" customHeight="1">
      <c r="A7" s="113" t="s">
        <v>29</v>
      </c>
      <c r="B7" s="115" t="s">
        <v>0</v>
      </c>
      <c r="C7" s="116"/>
      <c r="D7" s="116"/>
      <c r="E7" s="117"/>
      <c r="F7" s="86" t="s">
        <v>22</v>
      </c>
      <c r="G7" s="78" t="s">
        <v>1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80"/>
      <c r="S7" s="131" t="s">
        <v>2</v>
      </c>
    </row>
    <row r="8" spans="1:19" ht="21" customHeight="1">
      <c r="A8" s="114"/>
      <c r="B8" s="118"/>
      <c r="C8" s="119"/>
      <c r="D8" s="119"/>
      <c r="E8" s="120"/>
      <c r="F8" s="87"/>
      <c r="G8" s="42" t="s">
        <v>5</v>
      </c>
      <c r="H8" s="42" t="s">
        <v>6</v>
      </c>
      <c r="I8" s="42" t="s">
        <v>7</v>
      </c>
      <c r="J8" s="42" t="s">
        <v>8</v>
      </c>
      <c r="K8" s="42" t="s">
        <v>9</v>
      </c>
      <c r="L8" s="42" t="s">
        <v>10</v>
      </c>
      <c r="M8" s="42" t="s">
        <v>11</v>
      </c>
      <c r="N8" s="43" t="s">
        <v>12</v>
      </c>
      <c r="O8" s="42" t="s">
        <v>13</v>
      </c>
      <c r="P8" s="43" t="s">
        <v>14</v>
      </c>
      <c r="Q8" s="42" t="s">
        <v>3</v>
      </c>
      <c r="R8" s="42" t="s">
        <v>4</v>
      </c>
      <c r="S8" s="132"/>
    </row>
    <row r="9" spans="1:19" ht="15.75" customHeight="1">
      <c r="A9" s="81" t="s">
        <v>42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3"/>
    </row>
    <row r="10" spans="1:19" ht="17.25" customHeight="1">
      <c r="A10" s="84" t="s">
        <v>32</v>
      </c>
      <c r="B10" s="85"/>
      <c r="C10" s="85"/>
      <c r="D10" s="85"/>
      <c r="E10" s="85"/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13"/>
    </row>
    <row r="11" spans="1:19" ht="16.5" customHeight="1">
      <c r="A11" s="36">
        <v>1</v>
      </c>
      <c r="B11" s="71" t="s">
        <v>36</v>
      </c>
      <c r="C11" s="104"/>
      <c r="D11" s="104"/>
      <c r="E11" s="105"/>
      <c r="F11" s="21" t="s">
        <v>23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</row>
    <row r="12" spans="1:19" ht="26.25" customHeight="1">
      <c r="A12" s="36">
        <v>2</v>
      </c>
      <c r="B12" s="71" t="s">
        <v>39</v>
      </c>
      <c r="C12" s="104"/>
      <c r="D12" s="104"/>
      <c r="E12" s="105"/>
      <c r="F12" s="20" t="s">
        <v>23</v>
      </c>
      <c r="G12" s="25">
        <v>18</v>
      </c>
      <c r="H12" s="25">
        <v>706</v>
      </c>
      <c r="I12" s="25">
        <v>710</v>
      </c>
      <c r="J12" s="25">
        <v>768</v>
      </c>
      <c r="K12" s="25">
        <v>278</v>
      </c>
      <c r="L12" s="25">
        <v>51</v>
      </c>
      <c r="M12" s="25">
        <v>8.1</v>
      </c>
      <c r="N12" s="25">
        <v>0.2</v>
      </c>
      <c r="O12" s="25">
        <v>0.4</v>
      </c>
      <c r="P12" s="25"/>
      <c r="Q12" s="25"/>
      <c r="R12" s="25"/>
      <c r="S12" s="26">
        <f>SUM(G12:R12)</f>
        <v>2539.7</v>
      </c>
    </row>
    <row r="13" spans="1:19" ht="15.75" customHeight="1">
      <c r="A13" s="36">
        <v>3</v>
      </c>
      <c r="B13" s="69" t="s">
        <v>37</v>
      </c>
      <c r="C13" s="69"/>
      <c r="D13" s="69"/>
      <c r="E13" s="70"/>
      <c r="F13" s="20" t="s">
        <v>23</v>
      </c>
      <c r="G13" s="5">
        <v>0.16</v>
      </c>
      <c r="H13" s="5">
        <v>0.16</v>
      </c>
      <c r="I13" s="5">
        <v>0.16</v>
      </c>
      <c r="J13" s="5">
        <v>0.16</v>
      </c>
      <c r="K13" s="5">
        <v>0.16</v>
      </c>
      <c r="L13" s="5">
        <v>0.16</v>
      </c>
      <c r="M13" s="5">
        <v>0.16</v>
      </c>
      <c r="N13" s="5">
        <v>0.16</v>
      </c>
      <c r="O13" s="5">
        <v>0.15</v>
      </c>
      <c r="P13" s="5">
        <v>0.15</v>
      </c>
      <c r="Q13" s="5">
        <v>0.16</v>
      </c>
      <c r="R13" s="5">
        <v>0.16</v>
      </c>
      <c r="S13" s="46">
        <f>SUM(G13:R13)</f>
        <v>1.8999999999999997</v>
      </c>
    </row>
    <row r="14" spans="1:19" ht="15.75" customHeight="1">
      <c r="A14" s="36">
        <v>4</v>
      </c>
      <c r="B14" s="97" t="s">
        <v>15</v>
      </c>
      <c r="C14" s="106"/>
      <c r="D14" s="106"/>
      <c r="E14" s="106"/>
      <c r="F14" s="20" t="s">
        <v>23</v>
      </c>
      <c r="G14" s="6">
        <f>G11+G12+G13</f>
        <v>18.16</v>
      </c>
      <c r="H14" s="6">
        <f aca="true" t="shared" si="0" ref="H14:S14">H11+H12+H13</f>
        <v>706.16</v>
      </c>
      <c r="I14" s="6">
        <f t="shared" si="0"/>
        <v>710.16</v>
      </c>
      <c r="J14" s="6">
        <f t="shared" si="0"/>
        <v>768.16</v>
      </c>
      <c r="K14" s="6">
        <f t="shared" si="0"/>
        <v>278.16</v>
      </c>
      <c r="L14" s="6">
        <f t="shared" si="0"/>
        <v>51.16</v>
      </c>
      <c r="M14" s="6">
        <f t="shared" si="0"/>
        <v>8.26</v>
      </c>
      <c r="N14" s="6">
        <f t="shared" si="0"/>
        <v>0.36</v>
      </c>
      <c r="O14" s="6">
        <f t="shared" si="0"/>
        <v>0.55</v>
      </c>
      <c r="P14" s="6">
        <f t="shared" si="0"/>
        <v>0.15</v>
      </c>
      <c r="Q14" s="6">
        <f t="shared" si="0"/>
        <v>0.16</v>
      </c>
      <c r="R14" s="6">
        <f t="shared" si="0"/>
        <v>0.16</v>
      </c>
      <c r="S14" s="6">
        <f t="shared" si="0"/>
        <v>2541.6</v>
      </c>
    </row>
    <row r="15" spans="1:19" ht="16.5" customHeight="1">
      <c r="A15" s="100" t="s">
        <v>16</v>
      </c>
      <c r="B15" s="95"/>
      <c r="C15" s="95"/>
      <c r="D15" s="95"/>
      <c r="E15" s="95"/>
      <c r="F15" s="1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0"/>
    </row>
    <row r="16" spans="1:20" ht="15.75" customHeight="1">
      <c r="A16" s="36">
        <v>5</v>
      </c>
      <c r="B16" s="90" t="s">
        <v>24</v>
      </c>
      <c r="C16" s="90"/>
      <c r="D16" s="90"/>
      <c r="E16" s="91"/>
      <c r="F16" s="21" t="s">
        <v>23</v>
      </c>
      <c r="G16" s="25">
        <v>0.22</v>
      </c>
      <c r="H16" s="25">
        <v>0.22</v>
      </c>
      <c r="I16" s="25">
        <v>0.22</v>
      </c>
      <c r="J16" s="25">
        <v>0.22</v>
      </c>
      <c r="K16" s="25">
        <v>0.22</v>
      </c>
      <c r="L16" s="25">
        <v>0.22</v>
      </c>
      <c r="M16" s="25">
        <v>0.22</v>
      </c>
      <c r="N16" s="25">
        <v>0.21</v>
      </c>
      <c r="O16" s="25">
        <v>0.21</v>
      </c>
      <c r="P16" s="25">
        <v>0.21</v>
      </c>
      <c r="Q16" s="25">
        <v>0.21</v>
      </c>
      <c r="R16" s="25">
        <v>0.22</v>
      </c>
      <c r="S16" s="26">
        <f>SUM(G16:R16)</f>
        <v>2.6</v>
      </c>
      <c r="T16" s="44">
        <f>SUM(G16:R16)</f>
        <v>2.6</v>
      </c>
    </row>
    <row r="17" spans="1:19" ht="15.75" customHeight="1">
      <c r="A17" s="36">
        <v>6</v>
      </c>
      <c r="B17" s="92" t="s">
        <v>25</v>
      </c>
      <c r="C17" s="93"/>
      <c r="D17" s="93"/>
      <c r="E17" s="94"/>
      <c r="F17" s="21" t="s">
        <v>23</v>
      </c>
      <c r="G17" s="25">
        <v>16</v>
      </c>
      <c r="H17" s="25">
        <v>635</v>
      </c>
      <c r="I17" s="25">
        <v>639</v>
      </c>
      <c r="J17" s="25">
        <v>691</v>
      </c>
      <c r="K17" s="25">
        <v>250</v>
      </c>
      <c r="L17" s="25">
        <v>46</v>
      </c>
      <c r="M17" s="25">
        <v>7.3</v>
      </c>
      <c r="N17" s="25">
        <v>0.2</v>
      </c>
      <c r="O17" s="25">
        <v>0.2</v>
      </c>
      <c r="P17" s="25"/>
      <c r="Q17" s="25"/>
      <c r="R17" s="25"/>
      <c r="S17" s="26">
        <f>SUM(G17:R17)</f>
        <v>2284.7</v>
      </c>
    </row>
    <row r="18" spans="1:19" ht="15.75" customHeight="1">
      <c r="A18" s="36">
        <v>7</v>
      </c>
      <c r="B18" s="97" t="s">
        <v>17</v>
      </c>
      <c r="C18" s="98"/>
      <c r="D18" s="98"/>
      <c r="E18" s="99"/>
      <c r="F18" s="21" t="s">
        <v>23</v>
      </c>
      <c r="G18" s="14">
        <f>G16+G17</f>
        <v>16.22</v>
      </c>
      <c r="H18" s="14">
        <f aca="true" t="shared" si="1" ref="H18:S18">H16+H17</f>
        <v>635.22</v>
      </c>
      <c r="I18" s="14">
        <f t="shared" si="1"/>
        <v>639.22</v>
      </c>
      <c r="J18" s="14">
        <f t="shared" si="1"/>
        <v>691.22</v>
      </c>
      <c r="K18" s="14">
        <f t="shared" si="1"/>
        <v>250.22</v>
      </c>
      <c r="L18" s="14">
        <f t="shared" si="1"/>
        <v>46.22</v>
      </c>
      <c r="M18" s="14">
        <f t="shared" si="1"/>
        <v>7.52</v>
      </c>
      <c r="N18" s="14">
        <f t="shared" si="1"/>
        <v>0.41000000000000003</v>
      </c>
      <c r="O18" s="14">
        <f t="shared" si="1"/>
        <v>0.41000000000000003</v>
      </c>
      <c r="P18" s="14">
        <f t="shared" si="1"/>
        <v>0.21</v>
      </c>
      <c r="Q18" s="14">
        <f t="shared" si="1"/>
        <v>0.21</v>
      </c>
      <c r="R18" s="14">
        <f t="shared" si="1"/>
        <v>0.22</v>
      </c>
      <c r="S18" s="14">
        <f t="shared" si="1"/>
        <v>2287.2999999999997</v>
      </c>
    </row>
    <row r="19" spans="1:19" ht="16.5" customHeight="1">
      <c r="A19" s="100" t="s">
        <v>18</v>
      </c>
      <c r="B19" s="95"/>
      <c r="C19" s="95"/>
      <c r="D19" s="95"/>
      <c r="E19" s="95"/>
      <c r="F19" s="40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0"/>
    </row>
    <row r="20" spans="1:19" ht="15.75" customHeight="1">
      <c r="A20" s="36">
        <v>8</v>
      </c>
      <c r="B20" s="69" t="s">
        <v>26</v>
      </c>
      <c r="C20" s="69"/>
      <c r="D20" s="69"/>
      <c r="E20" s="69"/>
      <c r="F20" s="21" t="s">
        <v>23</v>
      </c>
      <c r="G20" s="6">
        <f>G14-G18</f>
        <v>1.9400000000000013</v>
      </c>
      <c r="H20" s="6">
        <f aca="true" t="shared" si="2" ref="H20:S20">H14-H18</f>
        <v>70.93999999999994</v>
      </c>
      <c r="I20" s="6">
        <f t="shared" si="2"/>
        <v>70.93999999999994</v>
      </c>
      <c r="J20" s="6">
        <f t="shared" si="2"/>
        <v>76.93999999999994</v>
      </c>
      <c r="K20" s="6">
        <f t="shared" si="2"/>
        <v>27.940000000000026</v>
      </c>
      <c r="L20" s="6">
        <f t="shared" si="2"/>
        <v>4.939999999999998</v>
      </c>
      <c r="M20" s="6">
        <f t="shared" si="2"/>
        <v>0.7400000000000002</v>
      </c>
      <c r="N20" s="6">
        <f t="shared" si="2"/>
        <v>-0.050000000000000044</v>
      </c>
      <c r="O20" s="6">
        <f t="shared" si="2"/>
        <v>0.14</v>
      </c>
      <c r="P20" s="6"/>
      <c r="Q20" s="6"/>
      <c r="R20" s="6"/>
      <c r="S20" s="6">
        <f t="shared" si="2"/>
        <v>254.30000000000018</v>
      </c>
    </row>
    <row r="21" spans="1:19" ht="15.75" customHeight="1">
      <c r="A21" s="36">
        <v>9</v>
      </c>
      <c r="B21" s="91" t="s">
        <v>33</v>
      </c>
      <c r="C21" s="95"/>
      <c r="D21" s="95"/>
      <c r="E21" s="96"/>
      <c r="F21" s="21" t="s">
        <v>23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15"/>
    </row>
    <row r="22" spans="1:19" ht="15.75" customHeight="1">
      <c r="A22" s="36">
        <v>10</v>
      </c>
      <c r="B22" s="101" t="s">
        <v>19</v>
      </c>
      <c r="C22" s="102"/>
      <c r="D22" s="102"/>
      <c r="E22" s="103"/>
      <c r="F22" s="21" t="s">
        <v>23</v>
      </c>
      <c r="G22" s="6">
        <f>G17+G20</f>
        <v>17.94</v>
      </c>
      <c r="H22" s="6">
        <f aca="true" t="shared" si="3" ref="H22:S22">H17+H20</f>
        <v>705.9399999999999</v>
      </c>
      <c r="I22" s="6">
        <f t="shared" si="3"/>
        <v>709.9399999999999</v>
      </c>
      <c r="J22" s="6">
        <f t="shared" si="3"/>
        <v>767.9399999999999</v>
      </c>
      <c r="K22" s="6">
        <f t="shared" si="3"/>
        <v>277.94000000000005</v>
      </c>
      <c r="L22" s="6">
        <f t="shared" si="3"/>
        <v>50.94</v>
      </c>
      <c r="M22" s="6">
        <f t="shared" si="3"/>
        <v>8.04</v>
      </c>
      <c r="N22" s="6">
        <f t="shared" si="3"/>
        <v>0.14999999999999997</v>
      </c>
      <c r="O22" s="6">
        <f t="shared" si="3"/>
        <v>0.34</v>
      </c>
      <c r="P22" s="6"/>
      <c r="Q22" s="6"/>
      <c r="R22" s="6"/>
      <c r="S22" s="6">
        <f t="shared" si="3"/>
        <v>2539</v>
      </c>
    </row>
    <row r="23" spans="1:19" ht="18" customHeight="1">
      <c r="A23" s="67" t="s">
        <v>35</v>
      </c>
      <c r="B23" s="68"/>
      <c r="C23" s="68"/>
      <c r="D23" s="68"/>
      <c r="E23" s="68"/>
      <c r="F23" s="40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0"/>
    </row>
    <row r="24" spans="1:19" ht="15.75" customHeight="1">
      <c r="A24" s="36">
        <v>11</v>
      </c>
      <c r="B24" s="69" t="s">
        <v>38</v>
      </c>
      <c r="C24" s="69"/>
      <c r="D24" s="69"/>
      <c r="E24" s="70"/>
      <c r="F24" s="22" t="s">
        <v>27</v>
      </c>
      <c r="G24" s="31">
        <v>100</v>
      </c>
      <c r="H24" s="31">
        <v>100</v>
      </c>
      <c r="I24" s="31">
        <v>100</v>
      </c>
      <c r="J24" s="31">
        <v>100</v>
      </c>
      <c r="K24" s="31">
        <v>100</v>
      </c>
      <c r="L24" s="31">
        <v>100</v>
      </c>
      <c r="M24" s="31">
        <v>100</v>
      </c>
      <c r="N24" s="31">
        <v>100</v>
      </c>
      <c r="O24" s="31">
        <v>100</v>
      </c>
      <c r="P24" s="31">
        <v>100</v>
      </c>
      <c r="Q24" s="31">
        <v>100</v>
      </c>
      <c r="R24" s="31">
        <v>100</v>
      </c>
      <c r="S24" s="31">
        <v>100</v>
      </c>
    </row>
    <row r="25" spans="1:19" ht="15.75" customHeight="1">
      <c r="A25" s="36">
        <v>12</v>
      </c>
      <c r="B25" s="69" t="s">
        <v>28</v>
      </c>
      <c r="C25" s="69"/>
      <c r="D25" s="69"/>
      <c r="E25" s="70"/>
      <c r="F25" s="22" t="s">
        <v>27</v>
      </c>
      <c r="G25" s="31">
        <v>100</v>
      </c>
      <c r="H25" s="31">
        <v>100</v>
      </c>
      <c r="I25" s="31">
        <v>100</v>
      </c>
      <c r="J25" s="31">
        <v>100</v>
      </c>
      <c r="K25" s="31">
        <v>100</v>
      </c>
      <c r="L25" s="31">
        <v>100</v>
      </c>
      <c r="M25" s="31">
        <v>100</v>
      </c>
      <c r="N25" s="31">
        <v>100</v>
      </c>
      <c r="O25" s="31">
        <v>100</v>
      </c>
      <c r="P25" s="31">
        <v>100</v>
      </c>
      <c r="Q25" s="31">
        <v>100</v>
      </c>
      <c r="R25" s="31">
        <v>100</v>
      </c>
      <c r="S25" s="31">
        <v>100</v>
      </c>
    </row>
    <row r="26" spans="1:19" ht="15.75" customHeight="1">
      <c r="A26" s="36">
        <v>13</v>
      </c>
      <c r="B26" s="71" t="s">
        <v>34</v>
      </c>
      <c r="C26" s="72"/>
      <c r="D26" s="72"/>
      <c r="E26" s="73"/>
      <c r="F26" s="21" t="s">
        <v>23</v>
      </c>
      <c r="G26" s="5">
        <f>G16-G13</f>
        <v>0.06</v>
      </c>
      <c r="H26" s="5">
        <f aca="true" t="shared" si="4" ref="H26:S26">H16-H13</f>
        <v>0.06</v>
      </c>
      <c r="I26" s="5">
        <f t="shared" si="4"/>
        <v>0.06</v>
      </c>
      <c r="J26" s="5">
        <f t="shared" si="4"/>
        <v>0.06</v>
      </c>
      <c r="K26" s="5">
        <f t="shared" si="4"/>
        <v>0.06</v>
      </c>
      <c r="L26" s="5">
        <f t="shared" si="4"/>
        <v>0.06</v>
      </c>
      <c r="M26" s="5">
        <f t="shared" si="4"/>
        <v>0.06</v>
      </c>
      <c r="N26" s="5">
        <f t="shared" si="4"/>
        <v>0.04999999999999999</v>
      </c>
      <c r="O26" s="5">
        <f t="shared" si="4"/>
        <v>0.06</v>
      </c>
      <c r="P26" s="5">
        <f t="shared" si="4"/>
        <v>0.06</v>
      </c>
      <c r="Q26" s="5">
        <f t="shared" si="4"/>
        <v>0.04999999999999999</v>
      </c>
      <c r="R26" s="5">
        <f t="shared" si="4"/>
        <v>0.06</v>
      </c>
      <c r="S26" s="5">
        <f t="shared" si="4"/>
        <v>0.7000000000000004</v>
      </c>
    </row>
    <row r="27" spans="1:19" ht="17.25" customHeight="1">
      <c r="A27" s="36">
        <v>14</v>
      </c>
      <c r="B27" s="71" t="s">
        <v>51</v>
      </c>
      <c r="C27" s="127"/>
      <c r="D27" s="127"/>
      <c r="E27" s="127"/>
      <c r="F27" s="22" t="s">
        <v>27</v>
      </c>
      <c r="G27" s="5">
        <f>G16/G14*100</f>
        <v>1.2114537444933922</v>
      </c>
      <c r="H27" s="5">
        <f aca="true" t="shared" si="5" ref="H27:S27">H16/H14*100</f>
        <v>0.03115441259771157</v>
      </c>
      <c r="I27" s="5">
        <f t="shared" si="5"/>
        <v>0.030978934324659233</v>
      </c>
      <c r="J27" s="5">
        <f t="shared" si="5"/>
        <v>0.02863986669443866</v>
      </c>
      <c r="K27" s="5">
        <f t="shared" si="5"/>
        <v>0.07909117054932413</v>
      </c>
      <c r="L27" s="5">
        <f t="shared" si="5"/>
        <v>0.43002345582486323</v>
      </c>
      <c r="M27" s="5">
        <f t="shared" si="5"/>
        <v>2.663438256658596</v>
      </c>
      <c r="N27" s="5">
        <f t="shared" si="5"/>
        <v>58.333333333333336</v>
      </c>
      <c r="O27" s="5">
        <f t="shared" si="5"/>
        <v>38.18181818181818</v>
      </c>
      <c r="P27" s="5"/>
      <c r="Q27" s="5"/>
      <c r="R27" s="5"/>
      <c r="S27" s="5">
        <f t="shared" si="5"/>
        <v>0.1022977651872836</v>
      </c>
    </row>
    <row r="28" spans="1:19" ht="15" customHeight="1">
      <c r="A28" s="27"/>
      <c r="B28" s="23"/>
      <c r="C28" s="24"/>
      <c r="D28" s="24"/>
      <c r="E28" s="24"/>
      <c r="F28" s="12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28"/>
    </row>
    <row r="29" spans="1:19" ht="15" customHeight="1">
      <c r="A29" s="27"/>
      <c r="B29" s="23"/>
      <c r="C29" s="24"/>
      <c r="D29" s="24"/>
      <c r="E29" s="24"/>
      <c r="F29" s="12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28"/>
    </row>
    <row r="30" spans="1:19" ht="15" customHeight="1">
      <c r="A30" s="27"/>
      <c r="B30" s="23"/>
      <c r="C30" s="24"/>
      <c r="D30" s="24"/>
      <c r="E30" s="24"/>
      <c r="F30" s="12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28"/>
    </row>
    <row r="31" spans="1:19" ht="15" customHeight="1">
      <c r="A31" s="27"/>
      <c r="B31" s="23"/>
      <c r="C31" s="24"/>
      <c r="D31" s="24"/>
      <c r="E31" s="24"/>
      <c r="F31" s="12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28"/>
    </row>
    <row r="32" spans="1:19" ht="15" customHeight="1">
      <c r="A32" s="27"/>
      <c r="B32" s="23"/>
      <c r="C32" s="24"/>
      <c r="D32" s="24"/>
      <c r="E32" s="24"/>
      <c r="F32" s="12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28"/>
    </row>
    <row r="33" spans="1:19" ht="14.25">
      <c r="A33"/>
      <c r="B33" s="1"/>
      <c r="C33" s="1"/>
      <c r="D33" s="1"/>
      <c r="E33" s="1"/>
      <c r="F33" s="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4.25">
      <c r="A34"/>
      <c r="B34" s="1"/>
      <c r="C34" s="1"/>
      <c r="D34" s="1"/>
      <c r="E34" s="1"/>
      <c r="F34" s="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8">
      <c r="A35"/>
      <c r="B35" s="108" t="s">
        <v>52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</row>
    <row r="36" spans="1:19" ht="15.75" customHeight="1">
      <c r="A36"/>
      <c r="B36" s="110" t="s">
        <v>20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</row>
    <row r="37" spans="1:19" ht="15.75">
      <c r="A37"/>
      <c r="B37" s="112" t="s">
        <v>30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</row>
    <row r="38" spans="1:19" ht="15">
      <c r="A38"/>
      <c r="B38" s="3"/>
      <c r="C38" s="2"/>
      <c r="D38" s="2"/>
      <c r="E38" s="2"/>
      <c r="F38" s="2"/>
      <c r="G38" s="4"/>
      <c r="H38" s="4"/>
      <c r="I38" s="4"/>
      <c r="J38" s="11"/>
      <c r="K38" s="4"/>
      <c r="L38" s="4"/>
      <c r="M38" s="4"/>
      <c r="N38" s="4"/>
      <c r="O38" s="4"/>
      <c r="P38" s="4"/>
      <c r="Q38" s="4"/>
      <c r="R38" s="4"/>
      <c r="S38" s="18"/>
    </row>
    <row r="39" spans="1:19" ht="15.75" customHeight="1">
      <c r="A39" s="113" t="s">
        <v>29</v>
      </c>
      <c r="B39" s="115" t="s">
        <v>0</v>
      </c>
      <c r="C39" s="116"/>
      <c r="D39" s="116"/>
      <c r="E39" s="117"/>
      <c r="F39" s="86" t="s">
        <v>22</v>
      </c>
      <c r="G39" s="78" t="s">
        <v>1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80"/>
      <c r="S39" s="131" t="s">
        <v>2</v>
      </c>
    </row>
    <row r="40" spans="1:19" ht="15.75" customHeight="1">
      <c r="A40" s="114"/>
      <c r="B40" s="118"/>
      <c r="C40" s="119"/>
      <c r="D40" s="119"/>
      <c r="E40" s="120"/>
      <c r="F40" s="87"/>
      <c r="G40" s="42" t="s">
        <v>5</v>
      </c>
      <c r="H40" s="42" t="s">
        <v>6</v>
      </c>
      <c r="I40" s="42" t="s">
        <v>7</v>
      </c>
      <c r="J40" s="42" t="s">
        <v>8</v>
      </c>
      <c r="K40" s="42" t="s">
        <v>9</v>
      </c>
      <c r="L40" s="42" t="s">
        <v>10</v>
      </c>
      <c r="M40" s="42" t="s">
        <v>11</v>
      </c>
      <c r="N40" s="43" t="s">
        <v>12</v>
      </c>
      <c r="O40" s="42" t="s">
        <v>13</v>
      </c>
      <c r="P40" s="43" t="s">
        <v>14</v>
      </c>
      <c r="Q40" s="42" t="s">
        <v>3</v>
      </c>
      <c r="R40" s="42" t="s">
        <v>4</v>
      </c>
      <c r="S40" s="132"/>
    </row>
    <row r="41" spans="1:19" ht="18" customHeight="1">
      <c r="A41" s="81" t="s">
        <v>40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3"/>
    </row>
    <row r="42" spans="1:19" ht="15.75" customHeight="1">
      <c r="A42" s="84" t="s">
        <v>32</v>
      </c>
      <c r="B42" s="85"/>
      <c r="C42" s="85"/>
      <c r="D42" s="85"/>
      <c r="E42" s="85"/>
      <c r="F42" s="33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5"/>
      <c r="S42" s="13"/>
    </row>
    <row r="43" spans="1:19" ht="15.75" customHeight="1">
      <c r="A43" s="36">
        <v>1</v>
      </c>
      <c r="B43" s="71" t="s">
        <v>36</v>
      </c>
      <c r="C43" s="104"/>
      <c r="D43" s="104"/>
      <c r="E43" s="105"/>
      <c r="F43" s="37" t="s">
        <v>23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6"/>
    </row>
    <row r="44" spans="1:19" ht="28.5" customHeight="1">
      <c r="A44" s="36">
        <v>2</v>
      </c>
      <c r="B44" s="71" t="s">
        <v>39</v>
      </c>
      <c r="C44" s="104"/>
      <c r="D44" s="104"/>
      <c r="E44" s="105"/>
      <c r="F44" s="38" t="s">
        <v>23</v>
      </c>
      <c r="G44" s="25">
        <v>467</v>
      </c>
      <c r="H44" s="25">
        <v>3828</v>
      </c>
      <c r="I44" s="25">
        <v>2592</v>
      </c>
      <c r="J44" s="25">
        <v>1960</v>
      </c>
      <c r="K44" s="25">
        <v>1206</v>
      </c>
      <c r="L44" s="25">
        <v>170</v>
      </c>
      <c r="M44" s="25">
        <v>57</v>
      </c>
      <c r="N44" s="25">
        <v>10.1</v>
      </c>
      <c r="O44" s="25"/>
      <c r="P44" s="25"/>
      <c r="Q44" s="25"/>
      <c r="R44" s="25"/>
      <c r="S44" s="26">
        <f>SUM(G44:R44)</f>
        <v>10290.1</v>
      </c>
    </row>
    <row r="45" spans="1:20" ht="15.75" customHeight="1">
      <c r="A45" s="36">
        <v>3</v>
      </c>
      <c r="B45" s="69" t="s">
        <v>37</v>
      </c>
      <c r="C45" s="69"/>
      <c r="D45" s="69"/>
      <c r="E45" s="70"/>
      <c r="F45" s="38" t="s">
        <v>23</v>
      </c>
      <c r="G45" s="5">
        <v>0.01</v>
      </c>
      <c r="H45" s="5">
        <v>0.01</v>
      </c>
      <c r="I45" s="5">
        <v>0.01</v>
      </c>
      <c r="J45" s="5">
        <v>0.01</v>
      </c>
      <c r="K45" s="5">
        <v>0.01</v>
      </c>
      <c r="L45" s="5">
        <v>0.01</v>
      </c>
      <c r="M45" s="5">
        <v>0.01</v>
      </c>
      <c r="N45" s="5">
        <v>0.01</v>
      </c>
      <c r="O45" s="5">
        <v>0.01</v>
      </c>
      <c r="P45" s="5">
        <v>0.01</v>
      </c>
      <c r="Q45" s="5">
        <v>0.01</v>
      </c>
      <c r="R45" s="5">
        <v>0.01</v>
      </c>
      <c r="S45" s="7">
        <f>SUM(G45:R45)</f>
        <v>0.11999999999999998</v>
      </c>
      <c r="T45" s="44">
        <f>SUM(G45:R45)</f>
        <v>0.11999999999999998</v>
      </c>
    </row>
    <row r="46" spans="1:19" ht="18.75" customHeight="1">
      <c r="A46" s="36">
        <v>4</v>
      </c>
      <c r="B46" s="97" t="s">
        <v>15</v>
      </c>
      <c r="C46" s="106"/>
      <c r="D46" s="106"/>
      <c r="E46" s="106"/>
      <c r="F46" s="38" t="s">
        <v>23</v>
      </c>
      <c r="G46" s="6">
        <f>G44+G45</f>
        <v>467.01</v>
      </c>
      <c r="H46" s="6">
        <f aca="true" t="shared" si="6" ref="H46:S46">H44+H45</f>
        <v>3828.01</v>
      </c>
      <c r="I46" s="6">
        <f t="shared" si="6"/>
        <v>2592.01</v>
      </c>
      <c r="J46" s="6">
        <f t="shared" si="6"/>
        <v>1960.01</v>
      </c>
      <c r="K46" s="6">
        <f t="shared" si="6"/>
        <v>1206.01</v>
      </c>
      <c r="L46" s="6">
        <f t="shared" si="6"/>
        <v>170.01</v>
      </c>
      <c r="M46" s="6">
        <f t="shared" si="6"/>
        <v>57.01</v>
      </c>
      <c r="N46" s="6">
        <f t="shared" si="6"/>
        <v>10.11</v>
      </c>
      <c r="O46" s="6">
        <f t="shared" si="6"/>
        <v>0.01</v>
      </c>
      <c r="P46" s="6">
        <f t="shared" si="6"/>
        <v>0.01</v>
      </c>
      <c r="Q46" s="6">
        <f t="shared" si="6"/>
        <v>0.01</v>
      </c>
      <c r="R46" s="6">
        <f t="shared" si="6"/>
        <v>0.01</v>
      </c>
      <c r="S46" s="6">
        <f t="shared" si="6"/>
        <v>10290.220000000001</v>
      </c>
    </row>
    <row r="47" spans="1:19" ht="15.75" customHeight="1">
      <c r="A47" s="100" t="s">
        <v>16</v>
      </c>
      <c r="B47" s="95"/>
      <c r="C47" s="95"/>
      <c r="D47" s="95"/>
      <c r="E47" s="95"/>
      <c r="F47" s="3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0"/>
    </row>
    <row r="48" spans="1:20" ht="15.75" customHeight="1">
      <c r="A48" s="36">
        <v>5</v>
      </c>
      <c r="B48" s="90" t="s">
        <v>24</v>
      </c>
      <c r="C48" s="90"/>
      <c r="D48" s="90"/>
      <c r="E48" s="91"/>
      <c r="F48" s="37" t="s">
        <v>23</v>
      </c>
      <c r="G48" s="25">
        <v>0.02</v>
      </c>
      <c r="H48" s="25">
        <v>0.02</v>
      </c>
      <c r="I48" s="25">
        <v>0.02</v>
      </c>
      <c r="J48" s="25">
        <v>0.02</v>
      </c>
      <c r="K48" s="25">
        <v>0.02</v>
      </c>
      <c r="L48" s="25">
        <v>0.02</v>
      </c>
      <c r="M48" s="25">
        <v>0.02</v>
      </c>
      <c r="N48" s="25">
        <v>0.02</v>
      </c>
      <c r="O48" s="25">
        <v>0.02</v>
      </c>
      <c r="P48" s="25">
        <v>0.02</v>
      </c>
      <c r="Q48" s="25">
        <v>0.02</v>
      </c>
      <c r="R48" s="25">
        <v>0.02</v>
      </c>
      <c r="S48" s="26">
        <f>SUM(G48:R48)</f>
        <v>0.23999999999999996</v>
      </c>
      <c r="T48" s="44">
        <f>SUM(G48:R48)</f>
        <v>0.23999999999999996</v>
      </c>
    </row>
    <row r="49" spans="1:19" ht="15.75" customHeight="1">
      <c r="A49" s="36">
        <v>6</v>
      </c>
      <c r="B49" s="92" t="s">
        <v>25</v>
      </c>
      <c r="C49" s="93"/>
      <c r="D49" s="93"/>
      <c r="E49" s="94"/>
      <c r="F49" s="37" t="s">
        <v>23</v>
      </c>
      <c r="G49" s="25">
        <v>420</v>
      </c>
      <c r="H49" s="25">
        <v>3445</v>
      </c>
      <c r="I49" s="25">
        <v>2333</v>
      </c>
      <c r="J49" s="25">
        <v>1764</v>
      </c>
      <c r="K49" s="25">
        <v>1085</v>
      </c>
      <c r="L49" s="25">
        <v>153</v>
      </c>
      <c r="M49" s="25">
        <v>52</v>
      </c>
      <c r="N49" s="25">
        <v>9.1</v>
      </c>
      <c r="O49" s="25"/>
      <c r="P49" s="25"/>
      <c r="Q49" s="25"/>
      <c r="R49" s="25"/>
      <c r="S49" s="26">
        <f>SUM(G49:R49)</f>
        <v>9261.1</v>
      </c>
    </row>
    <row r="50" spans="1:19" ht="15.75" customHeight="1">
      <c r="A50" s="36">
        <v>7</v>
      </c>
      <c r="B50" s="97" t="s">
        <v>17</v>
      </c>
      <c r="C50" s="98"/>
      <c r="D50" s="98"/>
      <c r="E50" s="99"/>
      <c r="F50" s="37" t="s">
        <v>23</v>
      </c>
      <c r="G50" s="14">
        <f>G48+G49</f>
        <v>420.02</v>
      </c>
      <c r="H50" s="14">
        <f aca="true" t="shared" si="7" ref="H50:S50">H48+H49</f>
        <v>3445.02</v>
      </c>
      <c r="I50" s="14">
        <f t="shared" si="7"/>
        <v>2333.02</v>
      </c>
      <c r="J50" s="14">
        <f t="shared" si="7"/>
        <v>1764.02</v>
      </c>
      <c r="K50" s="14">
        <f t="shared" si="7"/>
        <v>1085.02</v>
      </c>
      <c r="L50" s="14">
        <f t="shared" si="7"/>
        <v>153.02</v>
      </c>
      <c r="M50" s="14">
        <f t="shared" si="7"/>
        <v>52.02</v>
      </c>
      <c r="N50" s="14">
        <f t="shared" si="7"/>
        <v>9.12</v>
      </c>
      <c r="O50" s="14">
        <f t="shared" si="7"/>
        <v>0.02</v>
      </c>
      <c r="P50" s="14">
        <f t="shared" si="7"/>
        <v>0.02</v>
      </c>
      <c r="Q50" s="14">
        <f t="shared" si="7"/>
        <v>0.02</v>
      </c>
      <c r="R50" s="14">
        <f t="shared" si="7"/>
        <v>0.02</v>
      </c>
      <c r="S50" s="14">
        <f t="shared" si="7"/>
        <v>9261.34</v>
      </c>
    </row>
    <row r="51" spans="1:19" ht="15.75" customHeight="1">
      <c r="A51" s="100" t="s">
        <v>18</v>
      </c>
      <c r="B51" s="95"/>
      <c r="C51" s="95"/>
      <c r="D51" s="95"/>
      <c r="E51" s="95"/>
      <c r="F51" s="40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10"/>
    </row>
    <row r="52" spans="1:19" ht="19.5" customHeight="1">
      <c r="A52" s="36">
        <v>8</v>
      </c>
      <c r="B52" s="69" t="s">
        <v>26</v>
      </c>
      <c r="C52" s="69"/>
      <c r="D52" s="69"/>
      <c r="E52" s="69"/>
      <c r="F52" s="37" t="s">
        <v>23</v>
      </c>
      <c r="G52" s="6">
        <f>G46-G50</f>
        <v>46.99000000000001</v>
      </c>
      <c r="H52" s="6">
        <f aca="true" t="shared" si="8" ref="H52:S52">H46-H50</f>
        <v>382.99000000000024</v>
      </c>
      <c r="I52" s="6">
        <f t="shared" si="8"/>
        <v>258.99000000000024</v>
      </c>
      <c r="J52" s="6">
        <f t="shared" si="8"/>
        <v>195.99</v>
      </c>
      <c r="K52" s="6">
        <f t="shared" si="8"/>
        <v>120.99000000000001</v>
      </c>
      <c r="L52" s="6">
        <f t="shared" si="8"/>
        <v>16.98999999999998</v>
      </c>
      <c r="M52" s="6">
        <f t="shared" si="8"/>
        <v>4.989999999999995</v>
      </c>
      <c r="N52" s="6">
        <f t="shared" si="8"/>
        <v>0.9900000000000002</v>
      </c>
      <c r="O52" s="6"/>
      <c r="P52" s="6"/>
      <c r="Q52" s="6"/>
      <c r="R52" s="6"/>
      <c r="S52" s="6">
        <f t="shared" si="8"/>
        <v>1028.880000000001</v>
      </c>
    </row>
    <row r="53" spans="1:19" ht="15.75" customHeight="1">
      <c r="A53" s="36">
        <v>9</v>
      </c>
      <c r="B53" s="91" t="s">
        <v>33</v>
      </c>
      <c r="C53" s="95"/>
      <c r="D53" s="95"/>
      <c r="E53" s="96"/>
      <c r="F53" s="37" t="s">
        <v>23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15"/>
    </row>
    <row r="54" spans="1:19" ht="15.75" customHeight="1">
      <c r="A54" s="36">
        <v>10</v>
      </c>
      <c r="B54" s="101" t="s">
        <v>19</v>
      </c>
      <c r="C54" s="102"/>
      <c r="D54" s="102"/>
      <c r="E54" s="103"/>
      <c r="F54" s="37" t="s">
        <v>23</v>
      </c>
      <c r="G54" s="6">
        <f>G49+G52</f>
        <v>466.99</v>
      </c>
      <c r="H54" s="6">
        <f aca="true" t="shared" si="9" ref="H54:S54">H49+H52</f>
        <v>3827.9900000000002</v>
      </c>
      <c r="I54" s="6">
        <f t="shared" si="9"/>
        <v>2591.9900000000002</v>
      </c>
      <c r="J54" s="6">
        <f t="shared" si="9"/>
        <v>1959.99</v>
      </c>
      <c r="K54" s="6">
        <f t="shared" si="9"/>
        <v>1205.99</v>
      </c>
      <c r="L54" s="6">
        <f t="shared" si="9"/>
        <v>169.98999999999998</v>
      </c>
      <c r="M54" s="6">
        <f t="shared" si="9"/>
        <v>56.989999999999995</v>
      </c>
      <c r="N54" s="6">
        <f t="shared" si="9"/>
        <v>10.09</v>
      </c>
      <c r="O54" s="6"/>
      <c r="P54" s="6"/>
      <c r="Q54" s="6"/>
      <c r="R54" s="6"/>
      <c r="S54" s="6">
        <f t="shared" si="9"/>
        <v>10289.980000000001</v>
      </c>
    </row>
    <row r="55" spans="1:19" ht="15.75" customHeight="1">
      <c r="A55" s="67" t="s">
        <v>35</v>
      </c>
      <c r="B55" s="68"/>
      <c r="C55" s="68"/>
      <c r="D55" s="68"/>
      <c r="E55" s="68"/>
      <c r="F55" s="40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10"/>
    </row>
    <row r="56" spans="1:19" ht="15.75" customHeight="1">
      <c r="A56" s="36">
        <v>11</v>
      </c>
      <c r="B56" s="69" t="s">
        <v>38</v>
      </c>
      <c r="C56" s="69"/>
      <c r="D56" s="69"/>
      <c r="E56" s="70"/>
      <c r="F56" s="22" t="s">
        <v>27</v>
      </c>
      <c r="G56" s="31">
        <v>100</v>
      </c>
      <c r="H56" s="31">
        <v>100</v>
      </c>
      <c r="I56" s="31">
        <v>100</v>
      </c>
      <c r="J56" s="31">
        <v>100</v>
      </c>
      <c r="K56" s="31">
        <v>100</v>
      </c>
      <c r="L56" s="31">
        <v>100</v>
      </c>
      <c r="M56" s="31">
        <v>100</v>
      </c>
      <c r="N56" s="31">
        <v>100</v>
      </c>
      <c r="O56" s="31">
        <v>100</v>
      </c>
      <c r="P56" s="31">
        <v>100</v>
      </c>
      <c r="Q56" s="31">
        <v>100</v>
      </c>
      <c r="R56" s="31">
        <v>100</v>
      </c>
      <c r="S56" s="31">
        <v>100</v>
      </c>
    </row>
    <row r="57" spans="1:19" ht="15.75" customHeight="1">
      <c r="A57" s="36">
        <v>12</v>
      </c>
      <c r="B57" s="69" t="s">
        <v>28</v>
      </c>
      <c r="C57" s="69"/>
      <c r="D57" s="69"/>
      <c r="E57" s="70"/>
      <c r="F57" s="22" t="s">
        <v>27</v>
      </c>
      <c r="G57" s="31">
        <v>100</v>
      </c>
      <c r="H57" s="31">
        <v>100</v>
      </c>
      <c r="I57" s="31">
        <v>100</v>
      </c>
      <c r="J57" s="31">
        <v>100</v>
      </c>
      <c r="K57" s="31">
        <v>100</v>
      </c>
      <c r="L57" s="31">
        <v>100</v>
      </c>
      <c r="M57" s="31">
        <v>100</v>
      </c>
      <c r="N57" s="31">
        <v>100</v>
      </c>
      <c r="O57" s="31">
        <v>100</v>
      </c>
      <c r="P57" s="31">
        <v>100</v>
      </c>
      <c r="Q57" s="31">
        <v>100</v>
      </c>
      <c r="R57" s="31">
        <v>100</v>
      </c>
      <c r="S57" s="31">
        <v>100</v>
      </c>
    </row>
    <row r="58" spans="1:19" ht="17.25" customHeight="1">
      <c r="A58" s="36">
        <v>13</v>
      </c>
      <c r="B58" s="71" t="s">
        <v>34</v>
      </c>
      <c r="C58" s="72"/>
      <c r="D58" s="72"/>
      <c r="E58" s="73"/>
      <c r="F58" s="21" t="s">
        <v>23</v>
      </c>
      <c r="G58" s="5">
        <f>G48-G45</f>
        <v>0.01</v>
      </c>
      <c r="H58" s="5">
        <f aca="true" t="shared" si="10" ref="H58:S58">H48-H45</f>
        <v>0.01</v>
      </c>
      <c r="I58" s="5">
        <f t="shared" si="10"/>
        <v>0.01</v>
      </c>
      <c r="J58" s="5">
        <f t="shared" si="10"/>
        <v>0.01</v>
      </c>
      <c r="K58" s="5">
        <f t="shared" si="10"/>
        <v>0.01</v>
      </c>
      <c r="L58" s="5">
        <f t="shared" si="10"/>
        <v>0.01</v>
      </c>
      <c r="M58" s="5">
        <f t="shared" si="10"/>
        <v>0.01</v>
      </c>
      <c r="N58" s="5">
        <f t="shared" si="10"/>
        <v>0.01</v>
      </c>
      <c r="O58" s="5">
        <f t="shared" si="10"/>
        <v>0.01</v>
      </c>
      <c r="P58" s="5">
        <f t="shared" si="10"/>
        <v>0.01</v>
      </c>
      <c r="Q58" s="5">
        <f t="shared" si="10"/>
        <v>0.01</v>
      </c>
      <c r="R58" s="5">
        <f t="shared" si="10"/>
        <v>0.01</v>
      </c>
      <c r="S58" s="5">
        <f t="shared" si="10"/>
        <v>0.11999999999999998</v>
      </c>
    </row>
    <row r="59" spans="1:19" ht="17.25" customHeight="1">
      <c r="A59" s="36">
        <v>14</v>
      </c>
      <c r="B59" s="71" t="s">
        <v>51</v>
      </c>
      <c r="C59" s="127"/>
      <c r="D59" s="127"/>
      <c r="E59" s="127"/>
      <c r="F59" s="22" t="s">
        <v>27</v>
      </c>
      <c r="G59" s="5" t="s">
        <v>53</v>
      </c>
      <c r="H59" s="5" t="s">
        <v>53</v>
      </c>
      <c r="I59" s="5" t="s">
        <v>53</v>
      </c>
      <c r="J59" s="5" t="s">
        <v>53</v>
      </c>
      <c r="K59" s="5" t="s">
        <v>53</v>
      </c>
      <c r="L59" s="5">
        <f>L48/L46*100</f>
        <v>0.01176401388153638</v>
      </c>
      <c r="M59" s="5">
        <f>M48/M46*100</f>
        <v>0.03508156463778285</v>
      </c>
      <c r="N59" s="5">
        <f>N48/N46*100</f>
        <v>0.1978239366963403</v>
      </c>
      <c r="O59" s="5"/>
      <c r="P59" s="5"/>
      <c r="Q59" s="5"/>
      <c r="R59" s="5"/>
      <c r="S59" s="5" t="s">
        <v>53</v>
      </c>
    </row>
    <row r="60" spans="1:19" ht="15" customHeight="1">
      <c r="A60" s="27"/>
      <c r="B60" s="23"/>
      <c r="C60" s="24"/>
      <c r="D60" s="24"/>
      <c r="E60" s="24"/>
      <c r="F60" s="12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28"/>
    </row>
    <row r="61" spans="1:19" ht="15" customHeight="1">
      <c r="A61" s="27"/>
      <c r="B61" s="23"/>
      <c r="C61" s="24"/>
      <c r="D61" s="24"/>
      <c r="E61" s="24"/>
      <c r="F61" s="12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28"/>
    </row>
    <row r="62" spans="1:19" ht="15" customHeight="1">
      <c r="A62" s="27"/>
      <c r="B62" s="23"/>
      <c r="C62" s="24"/>
      <c r="D62" s="24"/>
      <c r="E62" s="24"/>
      <c r="F62" s="12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28"/>
    </row>
    <row r="63" spans="1:19" ht="15" customHeight="1">
      <c r="A63" s="27"/>
      <c r="B63" s="23"/>
      <c r="C63" s="24"/>
      <c r="D63" s="24"/>
      <c r="E63" s="24"/>
      <c r="F63" s="12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28"/>
    </row>
    <row r="64" spans="1:19" ht="15" customHeight="1">
      <c r="A64" s="27"/>
      <c r="B64" s="23"/>
      <c r="C64" s="24"/>
      <c r="D64" s="24"/>
      <c r="E64" s="24"/>
      <c r="F64" s="12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28"/>
    </row>
    <row r="65" spans="1:19" ht="15" customHeight="1">
      <c r="A65" s="27"/>
      <c r="B65" s="23"/>
      <c r="C65" s="24"/>
      <c r="D65" s="24"/>
      <c r="E65" s="24"/>
      <c r="F65" s="12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28"/>
    </row>
    <row r="66" spans="1:19" ht="15" customHeight="1">
      <c r="A66" s="27"/>
      <c r="B66" s="23"/>
      <c r="C66" s="24"/>
      <c r="D66" s="24"/>
      <c r="E66" s="24"/>
      <c r="F66" s="12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28"/>
    </row>
    <row r="67" spans="1:19" ht="15" customHeight="1">
      <c r="A67"/>
      <c r="B67" s="1"/>
      <c r="C67" s="1"/>
      <c r="D67" s="1"/>
      <c r="E67" s="1"/>
      <c r="F67" s="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8">
      <c r="A68"/>
      <c r="B68" s="108" t="s">
        <v>52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</row>
    <row r="69" spans="1:19" ht="15.75" customHeight="1">
      <c r="A69"/>
      <c r="B69" s="110" t="s">
        <v>20</v>
      </c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</row>
    <row r="70" spans="1:19" ht="15.75">
      <c r="A70"/>
      <c r="B70" s="112" t="s">
        <v>30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</row>
    <row r="71" spans="1:19" ht="15">
      <c r="A71"/>
      <c r="B71" s="3"/>
      <c r="C71" s="2"/>
      <c r="D71" s="2"/>
      <c r="E71" s="2"/>
      <c r="F71" s="2"/>
      <c r="G71" s="4"/>
      <c r="H71" s="4"/>
      <c r="I71" s="4"/>
      <c r="J71" s="11"/>
      <c r="K71" s="4"/>
      <c r="L71" s="4"/>
      <c r="M71" s="4"/>
      <c r="N71" s="4"/>
      <c r="O71" s="4"/>
      <c r="P71" s="4"/>
      <c r="Q71" s="4"/>
      <c r="R71" s="4"/>
      <c r="S71" s="18"/>
    </row>
    <row r="72" spans="1:19" ht="15.75" customHeight="1">
      <c r="A72" s="113" t="s">
        <v>29</v>
      </c>
      <c r="B72" s="115" t="s">
        <v>0</v>
      </c>
      <c r="C72" s="116"/>
      <c r="D72" s="116"/>
      <c r="E72" s="117"/>
      <c r="F72" s="86" t="s">
        <v>22</v>
      </c>
      <c r="G72" s="78" t="s">
        <v>1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80"/>
      <c r="S72" s="131" t="s">
        <v>2</v>
      </c>
    </row>
    <row r="73" spans="1:19" ht="15.75" customHeight="1">
      <c r="A73" s="114"/>
      <c r="B73" s="118"/>
      <c r="C73" s="119"/>
      <c r="D73" s="119"/>
      <c r="E73" s="120"/>
      <c r="F73" s="87"/>
      <c r="G73" s="42" t="s">
        <v>5</v>
      </c>
      <c r="H73" s="42" t="s">
        <v>6</v>
      </c>
      <c r="I73" s="42" t="s">
        <v>7</v>
      </c>
      <c r="J73" s="42" t="s">
        <v>8</v>
      </c>
      <c r="K73" s="42" t="s">
        <v>9</v>
      </c>
      <c r="L73" s="42" t="s">
        <v>10</v>
      </c>
      <c r="M73" s="42" t="s">
        <v>11</v>
      </c>
      <c r="N73" s="43" t="s">
        <v>12</v>
      </c>
      <c r="O73" s="42" t="s">
        <v>13</v>
      </c>
      <c r="P73" s="43" t="s">
        <v>14</v>
      </c>
      <c r="Q73" s="42" t="s">
        <v>3</v>
      </c>
      <c r="R73" s="42" t="s">
        <v>4</v>
      </c>
      <c r="S73" s="132"/>
    </row>
    <row r="74" spans="1:19" ht="19.5" customHeight="1">
      <c r="A74" s="81" t="s">
        <v>41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3"/>
    </row>
    <row r="75" spans="1:19" ht="15.75" customHeight="1">
      <c r="A75" s="84" t="s">
        <v>32</v>
      </c>
      <c r="B75" s="85"/>
      <c r="C75" s="85"/>
      <c r="D75" s="85"/>
      <c r="E75" s="85"/>
      <c r="F75" s="33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5"/>
      <c r="S75" s="13"/>
    </row>
    <row r="76" spans="1:19" ht="15.75" customHeight="1">
      <c r="A76" s="36">
        <v>1</v>
      </c>
      <c r="B76" s="71" t="s">
        <v>36</v>
      </c>
      <c r="C76" s="104"/>
      <c r="D76" s="104"/>
      <c r="E76" s="105"/>
      <c r="F76" s="37" t="s">
        <v>23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6"/>
    </row>
    <row r="77" spans="1:19" ht="25.5" customHeight="1">
      <c r="A77" s="36">
        <v>2</v>
      </c>
      <c r="B77" s="71" t="s">
        <v>39</v>
      </c>
      <c r="C77" s="104"/>
      <c r="D77" s="104"/>
      <c r="E77" s="105"/>
      <c r="F77" s="38" t="s">
        <v>23</v>
      </c>
      <c r="G77" s="25">
        <v>2.5</v>
      </c>
      <c r="H77" s="25">
        <v>913</v>
      </c>
      <c r="I77" s="25">
        <v>983</v>
      </c>
      <c r="J77" s="25">
        <v>629</v>
      </c>
      <c r="K77" s="25">
        <v>207</v>
      </c>
      <c r="L77" s="25">
        <v>30</v>
      </c>
      <c r="M77" s="25">
        <v>6.7</v>
      </c>
      <c r="N77" s="25">
        <v>1</v>
      </c>
      <c r="O77" s="25"/>
      <c r="P77" s="25"/>
      <c r="Q77" s="25"/>
      <c r="R77" s="25"/>
      <c r="S77" s="26">
        <f>SUM(G77:R77)</f>
        <v>2772.2</v>
      </c>
    </row>
    <row r="78" spans="1:19" ht="15.75" customHeight="1">
      <c r="A78" s="36">
        <v>3</v>
      </c>
      <c r="B78" s="69" t="s">
        <v>37</v>
      </c>
      <c r="C78" s="69"/>
      <c r="D78" s="69"/>
      <c r="E78" s="70"/>
      <c r="F78" s="38" t="s">
        <v>23</v>
      </c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ht="15.75" customHeight="1">
      <c r="A79" s="36">
        <v>4</v>
      </c>
      <c r="B79" s="97" t="s">
        <v>15</v>
      </c>
      <c r="C79" s="106"/>
      <c r="D79" s="106"/>
      <c r="E79" s="106"/>
      <c r="F79" s="38" t="s">
        <v>23</v>
      </c>
      <c r="G79" s="26">
        <f>G77+G78</f>
        <v>2.5</v>
      </c>
      <c r="H79" s="26">
        <f aca="true" t="shared" si="11" ref="H79:S79">H77+H78</f>
        <v>913</v>
      </c>
      <c r="I79" s="26">
        <f t="shared" si="11"/>
        <v>983</v>
      </c>
      <c r="J79" s="26">
        <f t="shared" si="11"/>
        <v>629</v>
      </c>
      <c r="K79" s="26">
        <f t="shared" si="11"/>
        <v>207</v>
      </c>
      <c r="L79" s="26">
        <f t="shared" si="11"/>
        <v>30</v>
      </c>
      <c r="M79" s="26">
        <f t="shared" si="11"/>
        <v>6.7</v>
      </c>
      <c r="N79" s="26">
        <f t="shared" si="11"/>
        <v>1</v>
      </c>
      <c r="O79" s="26">
        <f t="shared" si="11"/>
        <v>0</v>
      </c>
      <c r="P79" s="26">
        <f t="shared" si="11"/>
        <v>0</v>
      </c>
      <c r="Q79" s="26">
        <f t="shared" si="11"/>
        <v>0</v>
      </c>
      <c r="R79" s="26">
        <f t="shared" si="11"/>
        <v>0</v>
      </c>
      <c r="S79" s="26">
        <f t="shared" si="11"/>
        <v>2772.2</v>
      </c>
    </row>
    <row r="80" spans="1:19" ht="18.75" customHeight="1">
      <c r="A80" s="100" t="s">
        <v>16</v>
      </c>
      <c r="B80" s="95"/>
      <c r="C80" s="95"/>
      <c r="D80" s="95"/>
      <c r="E80" s="95"/>
      <c r="F80" s="3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10"/>
    </row>
    <row r="81" spans="1:20" ht="15.75" customHeight="1">
      <c r="A81" s="36">
        <v>5</v>
      </c>
      <c r="B81" s="90" t="s">
        <v>24</v>
      </c>
      <c r="C81" s="90"/>
      <c r="D81" s="90"/>
      <c r="E81" s="91"/>
      <c r="F81" s="37" t="s">
        <v>23</v>
      </c>
      <c r="G81" s="25">
        <v>0.01</v>
      </c>
      <c r="H81" s="25">
        <v>0.01</v>
      </c>
      <c r="I81" s="25">
        <v>0.01</v>
      </c>
      <c r="J81" s="25">
        <v>0.01</v>
      </c>
      <c r="K81" s="25">
        <v>0.01</v>
      </c>
      <c r="L81" s="25">
        <v>0.01</v>
      </c>
      <c r="M81" s="25">
        <v>0.01</v>
      </c>
      <c r="N81" s="25">
        <v>0.01</v>
      </c>
      <c r="O81" s="25">
        <v>0.01</v>
      </c>
      <c r="P81" s="25">
        <v>0.01</v>
      </c>
      <c r="Q81" s="25">
        <v>0.01</v>
      </c>
      <c r="R81" s="25">
        <v>0.01</v>
      </c>
      <c r="S81" s="26">
        <v>0.12</v>
      </c>
      <c r="T81" s="44">
        <f>SUM(G81:R81)</f>
        <v>0.11999999999999998</v>
      </c>
    </row>
    <row r="82" spans="1:19" ht="15.75" customHeight="1">
      <c r="A82" s="36">
        <v>6</v>
      </c>
      <c r="B82" s="92" t="s">
        <v>25</v>
      </c>
      <c r="C82" s="93"/>
      <c r="D82" s="93"/>
      <c r="E82" s="94"/>
      <c r="F82" s="37" t="s">
        <v>23</v>
      </c>
      <c r="G82" s="25">
        <v>2.25</v>
      </c>
      <c r="H82" s="25">
        <v>821.7</v>
      </c>
      <c r="I82" s="25">
        <v>884.7</v>
      </c>
      <c r="J82" s="25">
        <v>566.1</v>
      </c>
      <c r="K82" s="25">
        <v>186.3</v>
      </c>
      <c r="L82" s="25">
        <v>27</v>
      </c>
      <c r="M82" s="25">
        <v>6.03</v>
      </c>
      <c r="N82" s="25">
        <v>0.9</v>
      </c>
      <c r="O82" s="25"/>
      <c r="P82" s="25"/>
      <c r="Q82" s="25"/>
      <c r="R82" s="25"/>
      <c r="S82" s="25">
        <f>SUM(G82:R82)</f>
        <v>2494.9800000000005</v>
      </c>
    </row>
    <row r="83" spans="1:19" ht="15.75" customHeight="1">
      <c r="A83" s="36">
        <v>7</v>
      </c>
      <c r="B83" s="97" t="s">
        <v>17</v>
      </c>
      <c r="C83" s="98"/>
      <c r="D83" s="98"/>
      <c r="E83" s="99"/>
      <c r="F83" s="37" t="s">
        <v>23</v>
      </c>
      <c r="G83" s="14">
        <f>G81+G82</f>
        <v>2.26</v>
      </c>
      <c r="H83" s="14">
        <f aca="true" t="shared" si="12" ref="H83:S83">H81+H82</f>
        <v>821.71</v>
      </c>
      <c r="I83" s="14">
        <f t="shared" si="12"/>
        <v>884.71</v>
      </c>
      <c r="J83" s="14">
        <f t="shared" si="12"/>
        <v>566.11</v>
      </c>
      <c r="K83" s="14">
        <f t="shared" si="12"/>
        <v>186.31</v>
      </c>
      <c r="L83" s="14">
        <f t="shared" si="12"/>
        <v>27.01</v>
      </c>
      <c r="M83" s="14">
        <f t="shared" si="12"/>
        <v>6.04</v>
      </c>
      <c r="N83" s="14">
        <f t="shared" si="12"/>
        <v>0.91</v>
      </c>
      <c r="O83" s="14">
        <f t="shared" si="12"/>
        <v>0.01</v>
      </c>
      <c r="P83" s="14">
        <f t="shared" si="12"/>
        <v>0.01</v>
      </c>
      <c r="Q83" s="14">
        <f t="shared" si="12"/>
        <v>0.01</v>
      </c>
      <c r="R83" s="14">
        <f t="shared" si="12"/>
        <v>0.01</v>
      </c>
      <c r="S83" s="14">
        <f t="shared" si="12"/>
        <v>2495.1000000000004</v>
      </c>
    </row>
    <row r="84" spans="1:19" ht="15.75" customHeight="1">
      <c r="A84" s="100" t="s">
        <v>18</v>
      </c>
      <c r="B84" s="95"/>
      <c r="C84" s="95"/>
      <c r="D84" s="95"/>
      <c r="E84" s="95"/>
      <c r="F84" s="40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10"/>
    </row>
    <row r="85" spans="1:19" ht="15.75" customHeight="1">
      <c r="A85" s="36">
        <v>8</v>
      </c>
      <c r="B85" s="69" t="s">
        <v>26</v>
      </c>
      <c r="C85" s="69"/>
      <c r="D85" s="69"/>
      <c r="E85" s="69"/>
      <c r="F85" s="37" t="s">
        <v>23</v>
      </c>
      <c r="G85" s="6">
        <f>G79-G83</f>
        <v>0.2400000000000002</v>
      </c>
      <c r="H85" s="6">
        <f aca="true" t="shared" si="13" ref="H85:S85">H79-H83</f>
        <v>91.28999999999996</v>
      </c>
      <c r="I85" s="6">
        <f t="shared" si="13"/>
        <v>98.28999999999996</v>
      </c>
      <c r="J85" s="6">
        <f t="shared" si="13"/>
        <v>62.889999999999986</v>
      </c>
      <c r="K85" s="6">
        <f t="shared" si="13"/>
        <v>20.689999999999998</v>
      </c>
      <c r="L85" s="6">
        <f t="shared" si="13"/>
        <v>2.9899999999999984</v>
      </c>
      <c r="M85" s="6">
        <f t="shared" si="13"/>
        <v>0.6600000000000001</v>
      </c>
      <c r="N85" s="6">
        <f t="shared" si="13"/>
        <v>0.08999999999999997</v>
      </c>
      <c r="O85" s="6"/>
      <c r="P85" s="6"/>
      <c r="Q85" s="6"/>
      <c r="R85" s="6"/>
      <c r="S85" s="6">
        <f t="shared" si="13"/>
        <v>277.09999999999945</v>
      </c>
    </row>
    <row r="86" spans="1:19" ht="18.75" customHeight="1">
      <c r="A86" s="36">
        <v>9</v>
      </c>
      <c r="B86" s="91" t="s">
        <v>33</v>
      </c>
      <c r="C86" s="95"/>
      <c r="D86" s="95"/>
      <c r="E86" s="96"/>
      <c r="F86" s="37" t="s">
        <v>23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15"/>
    </row>
    <row r="87" spans="1:19" ht="15.75" customHeight="1">
      <c r="A87" s="36">
        <v>10</v>
      </c>
      <c r="B87" s="101" t="s">
        <v>19</v>
      </c>
      <c r="C87" s="102"/>
      <c r="D87" s="102"/>
      <c r="E87" s="103"/>
      <c r="F87" s="37" t="s">
        <v>23</v>
      </c>
      <c r="G87" s="6">
        <f>G82+G85</f>
        <v>2.49</v>
      </c>
      <c r="H87" s="6">
        <f aca="true" t="shared" si="14" ref="H87:S87">H82+H85</f>
        <v>912.99</v>
      </c>
      <c r="I87" s="6">
        <f t="shared" si="14"/>
        <v>982.99</v>
      </c>
      <c r="J87" s="6">
        <f t="shared" si="14"/>
        <v>628.99</v>
      </c>
      <c r="K87" s="6">
        <f t="shared" si="14"/>
        <v>206.99</v>
      </c>
      <c r="L87" s="6">
        <f t="shared" si="14"/>
        <v>29.99</v>
      </c>
      <c r="M87" s="6">
        <f t="shared" si="14"/>
        <v>6.69</v>
      </c>
      <c r="N87" s="6">
        <f t="shared" si="14"/>
        <v>0.99</v>
      </c>
      <c r="O87" s="6"/>
      <c r="P87" s="6"/>
      <c r="Q87" s="6"/>
      <c r="R87" s="6"/>
      <c r="S87" s="6">
        <f t="shared" si="14"/>
        <v>2772.08</v>
      </c>
    </row>
    <row r="88" spans="1:19" ht="15.75" customHeight="1">
      <c r="A88" s="67" t="s">
        <v>35</v>
      </c>
      <c r="B88" s="68"/>
      <c r="C88" s="68"/>
      <c r="D88" s="68"/>
      <c r="E88" s="68"/>
      <c r="F88" s="40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10"/>
    </row>
    <row r="89" spans="1:19" ht="19.5" customHeight="1">
      <c r="A89" s="36">
        <v>11</v>
      </c>
      <c r="B89" s="69" t="s">
        <v>38</v>
      </c>
      <c r="C89" s="69"/>
      <c r="D89" s="69"/>
      <c r="E89" s="70"/>
      <c r="F89" s="22" t="s">
        <v>27</v>
      </c>
      <c r="G89" s="31">
        <v>100</v>
      </c>
      <c r="H89" s="31">
        <v>100</v>
      </c>
      <c r="I89" s="31">
        <v>100</v>
      </c>
      <c r="J89" s="31">
        <v>100</v>
      </c>
      <c r="K89" s="31">
        <v>100</v>
      </c>
      <c r="L89" s="31">
        <v>100</v>
      </c>
      <c r="M89" s="31">
        <v>100</v>
      </c>
      <c r="N89" s="31">
        <v>100</v>
      </c>
      <c r="O89" s="31">
        <v>100</v>
      </c>
      <c r="P89" s="31">
        <v>100</v>
      </c>
      <c r="Q89" s="31">
        <v>100</v>
      </c>
      <c r="R89" s="31">
        <v>100</v>
      </c>
      <c r="S89" s="31">
        <v>100</v>
      </c>
    </row>
    <row r="90" spans="1:19" ht="18.75" customHeight="1">
      <c r="A90" s="36">
        <v>12</v>
      </c>
      <c r="B90" s="69" t="s">
        <v>28</v>
      </c>
      <c r="C90" s="69"/>
      <c r="D90" s="69"/>
      <c r="E90" s="70"/>
      <c r="F90" s="22" t="s">
        <v>27</v>
      </c>
      <c r="G90" s="31">
        <v>100</v>
      </c>
      <c r="H90" s="31">
        <v>100</v>
      </c>
      <c r="I90" s="31">
        <v>100</v>
      </c>
      <c r="J90" s="31">
        <v>100</v>
      </c>
      <c r="K90" s="31">
        <v>100</v>
      </c>
      <c r="L90" s="31">
        <v>100</v>
      </c>
      <c r="M90" s="31">
        <v>100</v>
      </c>
      <c r="N90" s="31">
        <v>100</v>
      </c>
      <c r="O90" s="31">
        <v>100</v>
      </c>
      <c r="P90" s="31">
        <v>100</v>
      </c>
      <c r="Q90" s="31">
        <v>100</v>
      </c>
      <c r="R90" s="31">
        <v>100</v>
      </c>
      <c r="S90" s="31">
        <v>100</v>
      </c>
    </row>
    <row r="91" spans="1:19" ht="19.5" customHeight="1">
      <c r="A91" s="36">
        <v>13</v>
      </c>
      <c r="B91" s="71" t="s">
        <v>34</v>
      </c>
      <c r="C91" s="72"/>
      <c r="D91" s="72"/>
      <c r="E91" s="73"/>
      <c r="F91" s="21" t="s">
        <v>23</v>
      </c>
      <c r="G91" s="5">
        <f>G81-G78</f>
        <v>0.01</v>
      </c>
      <c r="H91" s="5">
        <f aca="true" t="shared" si="15" ref="H91:S91">H81-H78</f>
        <v>0.01</v>
      </c>
      <c r="I91" s="5">
        <f t="shared" si="15"/>
        <v>0.01</v>
      </c>
      <c r="J91" s="5">
        <f t="shared" si="15"/>
        <v>0.01</v>
      </c>
      <c r="K91" s="5">
        <f t="shared" si="15"/>
        <v>0.01</v>
      </c>
      <c r="L91" s="5">
        <f t="shared" si="15"/>
        <v>0.01</v>
      </c>
      <c r="M91" s="5">
        <f t="shared" si="15"/>
        <v>0.01</v>
      </c>
      <c r="N91" s="5">
        <f t="shared" si="15"/>
        <v>0.01</v>
      </c>
      <c r="O91" s="5">
        <f t="shared" si="15"/>
        <v>0.01</v>
      </c>
      <c r="P91" s="5">
        <f t="shared" si="15"/>
        <v>0.01</v>
      </c>
      <c r="Q91" s="5">
        <f t="shared" si="15"/>
        <v>0.01</v>
      </c>
      <c r="R91" s="5">
        <f t="shared" si="15"/>
        <v>0.01</v>
      </c>
      <c r="S91" s="5">
        <f t="shared" si="15"/>
        <v>0.12</v>
      </c>
    </row>
    <row r="92" spans="1:19" ht="18" customHeight="1">
      <c r="A92" s="36">
        <v>14</v>
      </c>
      <c r="B92" s="71" t="s">
        <v>51</v>
      </c>
      <c r="C92" s="127"/>
      <c r="D92" s="127"/>
      <c r="E92" s="127"/>
      <c r="F92" s="22" t="s">
        <v>27</v>
      </c>
      <c r="G92" s="5">
        <f>G81/G79*100</f>
        <v>0.4</v>
      </c>
      <c r="H92" s="5" t="s">
        <v>53</v>
      </c>
      <c r="I92" s="5" t="s">
        <v>53</v>
      </c>
      <c r="J92" s="5" t="s">
        <v>53</v>
      </c>
      <c r="K92" s="5" t="s">
        <v>53</v>
      </c>
      <c r="L92" s="5">
        <f>L81/L79*100</f>
        <v>0.03333333333333333</v>
      </c>
      <c r="M92" s="5">
        <f>M81/M79*100</f>
        <v>0.1492537313432836</v>
      </c>
      <c r="N92" s="5">
        <f>N81/N79*100</f>
        <v>1</v>
      </c>
      <c r="O92" s="5"/>
      <c r="P92" s="5"/>
      <c r="Q92" s="5"/>
      <c r="R92" s="5"/>
      <c r="S92" s="5" t="s">
        <v>53</v>
      </c>
    </row>
    <row r="93" spans="1:19" ht="12.75">
      <c r="A93" s="27"/>
      <c r="B93" s="23"/>
      <c r="C93" s="24"/>
      <c r="D93" s="24"/>
      <c r="E93" s="24"/>
      <c r="F93" s="12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28"/>
    </row>
    <row r="94" spans="1:19" ht="12.75">
      <c r="A94" s="27"/>
      <c r="B94" s="23"/>
      <c r="C94" s="24"/>
      <c r="D94" s="24"/>
      <c r="E94" s="24"/>
      <c r="F94" s="12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28"/>
    </row>
    <row r="95" spans="1:19" ht="12.75">
      <c r="A95" s="27"/>
      <c r="B95" s="23"/>
      <c r="C95" s="24"/>
      <c r="D95" s="24"/>
      <c r="E95" s="24"/>
      <c r="F95" s="12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28"/>
    </row>
    <row r="96" spans="1:19" ht="12.75">
      <c r="A96" s="27"/>
      <c r="B96" s="23"/>
      <c r="C96" s="24"/>
      <c r="D96" s="24"/>
      <c r="E96" s="24"/>
      <c r="F96" s="12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28"/>
    </row>
    <row r="97" spans="1:19" ht="12.75">
      <c r="A97" s="27"/>
      <c r="B97" s="23"/>
      <c r="C97" s="24"/>
      <c r="D97" s="24"/>
      <c r="E97" s="24"/>
      <c r="F97" s="12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28"/>
    </row>
    <row r="98" spans="1:19" ht="12.75">
      <c r="A98" s="27"/>
      <c r="B98" s="23"/>
      <c r="C98" s="24"/>
      <c r="D98" s="24"/>
      <c r="E98" s="24"/>
      <c r="F98" s="12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28"/>
    </row>
    <row r="99" spans="1:19" ht="12.75">
      <c r="A99" s="27"/>
      <c r="B99" s="23"/>
      <c r="C99" s="24"/>
      <c r="D99" s="24"/>
      <c r="E99" s="24"/>
      <c r="F99" s="12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28"/>
    </row>
    <row r="100" spans="1:19" ht="12.75">
      <c r="A100" s="27"/>
      <c r="B100" s="23"/>
      <c r="C100" s="24"/>
      <c r="D100" s="24"/>
      <c r="E100" s="24"/>
      <c r="F100" s="12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28"/>
    </row>
    <row r="101" spans="1:19" ht="12.75">
      <c r="A101" s="27"/>
      <c r="B101" s="23"/>
      <c r="C101" s="24"/>
      <c r="D101" s="24"/>
      <c r="E101" s="24"/>
      <c r="F101" s="12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28"/>
    </row>
    <row r="102" spans="1:19" ht="12.75">
      <c r="A102" s="27"/>
      <c r="B102" s="23"/>
      <c r="C102" s="24"/>
      <c r="D102" s="24"/>
      <c r="E102" s="24"/>
      <c r="F102" s="12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28"/>
    </row>
    <row r="103" spans="1:19" ht="18">
      <c r="A103"/>
      <c r="B103" s="108" t="s">
        <v>52</v>
      </c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</row>
    <row r="104" spans="1:19" ht="15.75" customHeight="1">
      <c r="A104"/>
      <c r="B104" s="110" t="s">
        <v>20</v>
      </c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.75">
      <c r="A105"/>
      <c r="B105" s="112" t="s">
        <v>30</v>
      </c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</row>
    <row r="106" spans="1:19" ht="15">
      <c r="A106"/>
      <c r="B106" s="3"/>
      <c r="C106" s="2"/>
      <c r="D106" s="2"/>
      <c r="E106" s="2"/>
      <c r="F106" s="2"/>
      <c r="G106" s="4"/>
      <c r="H106" s="4"/>
      <c r="I106" s="4"/>
      <c r="J106" s="11"/>
      <c r="K106" s="4"/>
      <c r="L106" s="4"/>
      <c r="M106" s="4"/>
      <c r="N106" s="4"/>
      <c r="O106" s="4"/>
      <c r="P106" s="4"/>
      <c r="Q106" s="4"/>
      <c r="R106" s="4"/>
      <c r="S106" s="18"/>
    </row>
    <row r="107" spans="1:19" ht="15.75" customHeight="1">
      <c r="A107" s="113" t="s">
        <v>29</v>
      </c>
      <c r="B107" s="115" t="s">
        <v>0</v>
      </c>
      <c r="C107" s="116"/>
      <c r="D107" s="116"/>
      <c r="E107" s="117"/>
      <c r="F107" s="86" t="s">
        <v>22</v>
      </c>
      <c r="G107" s="78" t="s">
        <v>1</v>
      </c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80"/>
      <c r="S107" s="131" t="s">
        <v>2</v>
      </c>
    </row>
    <row r="108" spans="1:19" ht="15.75" customHeight="1">
      <c r="A108" s="114"/>
      <c r="B108" s="118"/>
      <c r="C108" s="119"/>
      <c r="D108" s="119"/>
      <c r="E108" s="120"/>
      <c r="F108" s="87"/>
      <c r="G108" s="42" t="s">
        <v>5</v>
      </c>
      <c r="H108" s="42" t="s">
        <v>6</v>
      </c>
      <c r="I108" s="42" t="s">
        <v>7</v>
      </c>
      <c r="J108" s="42" t="s">
        <v>8</v>
      </c>
      <c r="K108" s="42" t="s">
        <v>9</v>
      </c>
      <c r="L108" s="42" t="s">
        <v>10</v>
      </c>
      <c r="M108" s="42" t="s">
        <v>11</v>
      </c>
      <c r="N108" s="43" t="s">
        <v>12</v>
      </c>
      <c r="O108" s="42" t="s">
        <v>13</v>
      </c>
      <c r="P108" s="43" t="s">
        <v>14</v>
      </c>
      <c r="Q108" s="42" t="s">
        <v>3</v>
      </c>
      <c r="R108" s="42" t="s">
        <v>4</v>
      </c>
      <c r="S108" s="132"/>
    </row>
    <row r="109" spans="1:19" ht="15.75" customHeight="1">
      <c r="A109" s="81" t="s">
        <v>58</v>
      </c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3"/>
    </row>
    <row r="110" spans="1:19" ht="15.75" customHeight="1">
      <c r="A110" s="84" t="s">
        <v>32</v>
      </c>
      <c r="B110" s="85"/>
      <c r="C110" s="85"/>
      <c r="D110" s="85"/>
      <c r="E110" s="85"/>
      <c r="F110" s="33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5"/>
      <c r="S110" s="13"/>
    </row>
    <row r="111" spans="1:19" ht="15.75" customHeight="1">
      <c r="A111" s="36">
        <v>1</v>
      </c>
      <c r="B111" s="71" t="s">
        <v>36</v>
      </c>
      <c r="C111" s="104"/>
      <c r="D111" s="104"/>
      <c r="E111" s="105"/>
      <c r="F111" s="37" t="s">
        <v>23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6"/>
    </row>
    <row r="112" spans="1:19" ht="28.5" customHeight="1">
      <c r="A112" s="36">
        <v>2</v>
      </c>
      <c r="B112" s="71" t="s">
        <v>39</v>
      </c>
      <c r="C112" s="104"/>
      <c r="D112" s="104"/>
      <c r="E112" s="105"/>
      <c r="F112" s="38" t="s">
        <v>23</v>
      </c>
      <c r="G112" s="25">
        <v>940</v>
      </c>
      <c r="H112" s="25">
        <v>8413</v>
      </c>
      <c r="I112" s="25">
        <v>4280</v>
      </c>
      <c r="J112" s="25">
        <v>6367</v>
      </c>
      <c r="K112" s="25">
        <v>2619</v>
      </c>
      <c r="L112" s="25">
        <v>375</v>
      </c>
      <c r="M112" s="25">
        <v>83</v>
      </c>
      <c r="N112" s="25">
        <v>23</v>
      </c>
      <c r="O112" s="25">
        <v>4</v>
      </c>
      <c r="P112" s="25"/>
      <c r="Q112" s="25"/>
      <c r="R112" s="25"/>
      <c r="S112" s="26">
        <f>SUM(G112:R112)</f>
        <v>23104</v>
      </c>
    </row>
    <row r="113" spans="1:20" ht="15.75" customHeight="1">
      <c r="A113" s="36">
        <v>3</v>
      </c>
      <c r="B113" s="69" t="s">
        <v>37</v>
      </c>
      <c r="C113" s="69"/>
      <c r="D113" s="69"/>
      <c r="E113" s="70"/>
      <c r="F113" s="38" t="s">
        <v>23</v>
      </c>
      <c r="G113" s="5">
        <v>0.33</v>
      </c>
      <c r="H113" s="5">
        <v>0.33</v>
      </c>
      <c r="I113" s="5">
        <v>0.33</v>
      </c>
      <c r="J113" s="5">
        <v>0.33</v>
      </c>
      <c r="K113" s="5">
        <v>0.33</v>
      </c>
      <c r="L113" s="5">
        <v>0.33</v>
      </c>
      <c r="M113" s="5">
        <v>0.32</v>
      </c>
      <c r="N113" s="5">
        <v>0.32</v>
      </c>
      <c r="O113" s="5">
        <v>0.32</v>
      </c>
      <c r="P113" s="5">
        <v>0.32</v>
      </c>
      <c r="Q113" s="5">
        <v>0.32</v>
      </c>
      <c r="R113" s="5">
        <v>0.32</v>
      </c>
      <c r="S113" s="46">
        <f>SUM(G113:R113)</f>
        <v>3.8999999999999995</v>
      </c>
      <c r="T113" s="44">
        <f>SUM(G113:R113)</f>
        <v>3.8999999999999995</v>
      </c>
    </row>
    <row r="114" spans="1:19" ht="15.75" customHeight="1">
      <c r="A114" s="36">
        <v>4</v>
      </c>
      <c r="B114" s="97" t="s">
        <v>15</v>
      </c>
      <c r="C114" s="106"/>
      <c r="D114" s="106"/>
      <c r="E114" s="106"/>
      <c r="F114" s="38" t="s">
        <v>23</v>
      </c>
      <c r="G114" s="6">
        <f>G111+G112+G113</f>
        <v>940.33</v>
      </c>
      <c r="H114" s="6">
        <f aca="true" t="shared" si="16" ref="H114:S114">H111+H112+H113</f>
        <v>8413.33</v>
      </c>
      <c r="I114" s="6">
        <f t="shared" si="16"/>
        <v>4280.33</v>
      </c>
      <c r="J114" s="6">
        <f t="shared" si="16"/>
        <v>6367.33</v>
      </c>
      <c r="K114" s="6">
        <f t="shared" si="16"/>
        <v>2619.33</v>
      </c>
      <c r="L114" s="6">
        <f t="shared" si="16"/>
        <v>375.33</v>
      </c>
      <c r="M114" s="6">
        <f t="shared" si="16"/>
        <v>83.32</v>
      </c>
      <c r="N114" s="6">
        <f t="shared" si="16"/>
        <v>23.32</v>
      </c>
      <c r="O114" s="6">
        <f t="shared" si="16"/>
        <v>4.32</v>
      </c>
      <c r="P114" s="6">
        <f t="shared" si="16"/>
        <v>0.32</v>
      </c>
      <c r="Q114" s="6">
        <f t="shared" si="16"/>
        <v>0.32</v>
      </c>
      <c r="R114" s="6">
        <f t="shared" si="16"/>
        <v>0.32</v>
      </c>
      <c r="S114" s="6">
        <f t="shared" si="16"/>
        <v>23107.9</v>
      </c>
    </row>
    <row r="115" spans="1:19" ht="18.75" customHeight="1">
      <c r="A115" s="100" t="s">
        <v>16</v>
      </c>
      <c r="B115" s="95"/>
      <c r="C115" s="95"/>
      <c r="D115" s="95"/>
      <c r="E115" s="95"/>
      <c r="F115" s="3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10"/>
    </row>
    <row r="116" spans="1:20" ht="15.75" customHeight="1">
      <c r="A116" s="36">
        <v>5</v>
      </c>
      <c r="B116" s="90" t="s">
        <v>24</v>
      </c>
      <c r="C116" s="90"/>
      <c r="D116" s="90"/>
      <c r="E116" s="91"/>
      <c r="F116" s="37" t="s">
        <v>23</v>
      </c>
      <c r="G116" s="25">
        <v>0.58</v>
      </c>
      <c r="H116" s="25">
        <v>0.58</v>
      </c>
      <c r="I116" s="25">
        <v>0.58</v>
      </c>
      <c r="J116" s="25">
        <v>0.58</v>
      </c>
      <c r="K116" s="25">
        <v>0.58</v>
      </c>
      <c r="L116" s="25">
        <v>0.58</v>
      </c>
      <c r="M116" s="25">
        <v>0.57</v>
      </c>
      <c r="N116" s="25">
        <v>0.57</v>
      </c>
      <c r="O116" s="25">
        <v>0.57</v>
      </c>
      <c r="P116" s="25">
        <v>0.57</v>
      </c>
      <c r="Q116" s="25">
        <v>0.57</v>
      </c>
      <c r="R116" s="25">
        <v>0.57</v>
      </c>
      <c r="S116" s="26">
        <f>SUM(G116:R116)</f>
        <v>6.900000000000001</v>
      </c>
      <c r="T116" s="44">
        <f>SUM(G116:R116)</f>
        <v>6.900000000000001</v>
      </c>
    </row>
    <row r="117" spans="1:19" ht="15.75" customHeight="1">
      <c r="A117" s="36">
        <v>6</v>
      </c>
      <c r="B117" s="92" t="s">
        <v>25</v>
      </c>
      <c r="C117" s="93"/>
      <c r="D117" s="93"/>
      <c r="E117" s="94"/>
      <c r="F117" s="37" t="s">
        <v>23</v>
      </c>
      <c r="G117" s="5">
        <v>846</v>
      </c>
      <c r="H117" s="5">
        <v>7572</v>
      </c>
      <c r="I117" s="5">
        <v>3852</v>
      </c>
      <c r="J117" s="5">
        <v>5730</v>
      </c>
      <c r="K117" s="5">
        <v>2357</v>
      </c>
      <c r="L117" s="5">
        <v>338</v>
      </c>
      <c r="M117" s="5">
        <v>75</v>
      </c>
      <c r="N117" s="5">
        <v>21</v>
      </c>
      <c r="O117" s="5">
        <v>2</v>
      </c>
      <c r="P117" s="65"/>
      <c r="Q117" s="65"/>
      <c r="R117" s="65"/>
      <c r="S117" s="64">
        <v>20794</v>
      </c>
    </row>
    <row r="118" spans="1:19" ht="15.75" customHeight="1">
      <c r="A118" s="36">
        <v>7</v>
      </c>
      <c r="B118" s="97" t="s">
        <v>17</v>
      </c>
      <c r="C118" s="98"/>
      <c r="D118" s="98"/>
      <c r="E118" s="99"/>
      <c r="F118" s="37" t="s">
        <v>23</v>
      </c>
      <c r="G118" s="14">
        <f>G116+G117</f>
        <v>846.58</v>
      </c>
      <c r="H118" s="14">
        <f aca="true" t="shared" si="17" ref="H118:S118">H116+H117</f>
        <v>7572.58</v>
      </c>
      <c r="I118" s="14">
        <f t="shared" si="17"/>
        <v>3852.58</v>
      </c>
      <c r="J118" s="14">
        <f t="shared" si="17"/>
        <v>5730.58</v>
      </c>
      <c r="K118" s="14">
        <f t="shared" si="17"/>
        <v>2357.58</v>
      </c>
      <c r="L118" s="14">
        <f t="shared" si="17"/>
        <v>338.58</v>
      </c>
      <c r="M118" s="14">
        <f t="shared" si="17"/>
        <v>75.57</v>
      </c>
      <c r="N118" s="14">
        <f t="shared" si="17"/>
        <v>21.57</v>
      </c>
      <c r="O118" s="14">
        <f t="shared" si="17"/>
        <v>2.57</v>
      </c>
      <c r="P118" s="14">
        <f t="shared" si="17"/>
        <v>0.57</v>
      </c>
      <c r="Q118" s="14">
        <f t="shared" si="17"/>
        <v>0.57</v>
      </c>
      <c r="R118" s="14">
        <f t="shared" si="17"/>
        <v>0.57</v>
      </c>
      <c r="S118" s="14">
        <f t="shared" si="17"/>
        <v>20800.9</v>
      </c>
    </row>
    <row r="119" spans="1:19" ht="15.75" customHeight="1">
      <c r="A119" s="100" t="s">
        <v>18</v>
      </c>
      <c r="B119" s="95"/>
      <c r="C119" s="95"/>
      <c r="D119" s="95"/>
      <c r="E119" s="95"/>
      <c r="F119" s="40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10"/>
    </row>
    <row r="120" spans="1:19" ht="15.75" customHeight="1">
      <c r="A120" s="36">
        <v>8</v>
      </c>
      <c r="B120" s="69" t="s">
        <v>26</v>
      </c>
      <c r="C120" s="69"/>
      <c r="D120" s="69"/>
      <c r="E120" s="69"/>
      <c r="F120" s="37" t="s">
        <v>23</v>
      </c>
      <c r="G120" s="6">
        <f>G114-G118</f>
        <v>93.75</v>
      </c>
      <c r="H120" s="6">
        <f aca="true" t="shared" si="18" ref="H120:S120">H114-H118</f>
        <v>840.75</v>
      </c>
      <c r="I120" s="6">
        <f t="shared" si="18"/>
        <v>427.75</v>
      </c>
      <c r="J120" s="6">
        <f t="shared" si="18"/>
        <v>636.75</v>
      </c>
      <c r="K120" s="6">
        <f t="shared" si="18"/>
        <v>261.75</v>
      </c>
      <c r="L120" s="6">
        <f t="shared" si="18"/>
        <v>36.75</v>
      </c>
      <c r="M120" s="6">
        <f t="shared" si="18"/>
        <v>7.75</v>
      </c>
      <c r="N120" s="6">
        <f t="shared" si="18"/>
        <v>1.75</v>
      </c>
      <c r="O120" s="6">
        <f t="shared" si="18"/>
        <v>1.7500000000000004</v>
      </c>
      <c r="P120" s="6"/>
      <c r="Q120" s="6"/>
      <c r="R120" s="6"/>
      <c r="S120" s="6">
        <f t="shared" si="18"/>
        <v>2307</v>
      </c>
    </row>
    <row r="121" spans="1:19" ht="18.75" customHeight="1">
      <c r="A121" s="36">
        <v>9</v>
      </c>
      <c r="B121" s="91" t="s">
        <v>33</v>
      </c>
      <c r="C121" s="95"/>
      <c r="D121" s="95"/>
      <c r="E121" s="96"/>
      <c r="F121" s="37" t="s">
        <v>23</v>
      </c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15"/>
    </row>
    <row r="122" spans="1:20" ht="15.75" customHeight="1">
      <c r="A122" s="36">
        <v>10</v>
      </c>
      <c r="B122" s="101" t="s">
        <v>19</v>
      </c>
      <c r="C122" s="102"/>
      <c r="D122" s="102"/>
      <c r="E122" s="103"/>
      <c r="F122" s="37" t="s">
        <v>23</v>
      </c>
      <c r="G122" s="6">
        <f>G117+G120</f>
        <v>939.75</v>
      </c>
      <c r="H122" s="6">
        <f aca="true" t="shared" si="19" ref="H122:S122">H117+H120</f>
        <v>8412.75</v>
      </c>
      <c r="I122" s="6">
        <f t="shared" si="19"/>
        <v>4279.75</v>
      </c>
      <c r="J122" s="6">
        <f t="shared" si="19"/>
        <v>6366.75</v>
      </c>
      <c r="K122" s="6">
        <f t="shared" si="19"/>
        <v>2618.75</v>
      </c>
      <c r="L122" s="6">
        <f t="shared" si="19"/>
        <v>374.75</v>
      </c>
      <c r="M122" s="6">
        <f t="shared" si="19"/>
        <v>82.75</v>
      </c>
      <c r="N122" s="6">
        <f t="shared" si="19"/>
        <v>22.75</v>
      </c>
      <c r="O122" s="6">
        <f t="shared" si="19"/>
        <v>3.7500000000000004</v>
      </c>
      <c r="P122" s="6"/>
      <c r="Q122" s="6"/>
      <c r="R122" s="6"/>
      <c r="S122" s="6">
        <f t="shared" si="19"/>
        <v>23101</v>
      </c>
      <c r="T122" s="32"/>
    </row>
    <row r="123" spans="1:19" ht="15.75" customHeight="1">
      <c r="A123" s="67" t="s">
        <v>35</v>
      </c>
      <c r="B123" s="68"/>
      <c r="C123" s="68"/>
      <c r="D123" s="68"/>
      <c r="E123" s="68"/>
      <c r="F123" s="40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10"/>
    </row>
    <row r="124" spans="1:19" ht="15.75" customHeight="1">
      <c r="A124" s="36">
        <v>11</v>
      </c>
      <c r="B124" s="69" t="s">
        <v>38</v>
      </c>
      <c r="C124" s="69"/>
      <c r="D124" s="69"/>
      <c r="E124" s="70"/>
      <c r="F124" s="22" t="s">
        <v>27</v>
      </c>
      <c r="G124" s="31">
        <v>100</v>
      </c>
      <c r="H124" s="31">
        <v>100</v>
      </c>
      <c r="I124" s="31">
        <v>100</v>
      </c>
      <c r="J124" s="31">
        <v>100</v>
      </c>
      <c r="K124" s="31">
        <v>100</v>
      </c>
      <c r="L124" s="31">
        <v>100</v>
      </c>
      <c r="M124" s="31">
        <v>100</v>
      </c>
      <c r="N124" s="31">
        <v>100</v>
      </c>
      <c r="O124" s="31">
        <v>100</v>
      </c>
      <c r="P124" s="31">
        <v>100</v>
      </c>
      <c r="Q124" s="31">
        <v>100</v>
      </c>
      <c r="R124" s="31">
        <v>100</v>
      </c>
      <c r="S124" s="31">
        <v>100</v>
      </c>
    </row>
    <row r="125" spans="1:19" ht="15.75" customHeight="1">
      <c r="A125" s="36">
        <v>12</v>
      </c>
      <c r="B125" s="69" t="s">
        <v>28</v>
      </c>
      <c r="C125" s="69"/>
      <c r="D125" s="69"/>
      <c r="E125" s="70"/>
      <c r="F125" s="22" t="s">
        <v>27</v>
      </c>
      <c r="G125" s="31">
        <v>100</v>
      </c>
      <c r="H125" s="31">
        <v>100</v>
      </c>
      <c r="I125" s="31">
        <v>100</v>
      </c>
      <c r="J125" s="31">
        <v>100</v>
      </c>
      <c r="K125" s="31">
        <v>100</v>
      </c>
      <c r="L125" s="31">
        <v>100</v>
      </c>
      <c r="M125" s="31">
        <v>100</v>
      </c>
      <c r="N125" s="31">
        <v>100</v>
      </c>
      <c r="O125" s="31">
        <v>100</v>
      </c>
      <c r="P125" s="31">
        <v>100</v>
      </c>
      <c r="Q125" s="31">
        <v>100</v>
      </c>
      <c r="R125" s="31">
        <v>100</v>
      </c>
      <c r="S125" s="31">
        <v>100</v>
      </c>
    </row>
    <row r="126" spans="1:19" ht="15.75" customHeight="1">
      <c r="A126" s="36">
        <v>13</v>
      </c>
      <c r="B126" s="71" t="s">
        <v>34</v>
      </c>
      <c r="C126" s="72"/>
      <c r="D126" s="72"/>
      <c r="E126" s="73"/>
      <c r="F126" s="21" t="s">
        <v>23</v>
      </c>
      <c r="G126" s="5">
        <f>G116-G113</f>
        <v>0.24999999999999994</v>
      </c>
      <c r="H126" s="5">
        <f aca="true" t="shared" si="20" ref="H126:S126">H116-H113</f>
        <v>0.24999999999999994</v>
      </c>
      <c r="I126" s="5">
        <f t="shared" si="20"/>
        <v>0.24999999999999994</v>
      </c>
      <c r="J126" s="5">
        <f t="shared" si="20"/>
        <v>0.24999999999999994</v>
      </c>
      <c r="K126" s="5">
        <f t="shared" si="20"/>
        <v>0.24999999999999994</v>
      </c>
      <c r="L126" s="5">
        <f t="shared" si="20"/>
        <v>0.24999999999999994</v>
      </c>
      <c r="M126" s="5">
        <f t="shared" si="20"/>
        <v>0.24999999999999994</v>
      </c>
      <c r="N126" s="5">
        <f t="shared" si="20"/>
        <v>0.24999999999999994</v>
      </c>
      <c r="O126" s="5">
        <f t="shared" si="20"/>
        <v>0.24999999999999994</v>
      </c>
      <c r="P126" s="5">
        <f t="shared" si="20"/>
        <v>0.24999999999999994</v>
      </c>
      <c r="Q126" s="5">
        <f t="shared" si="20"/>
        <v>0.24999999999999994</v>
      </c>
      <c r="R126" s="5">
        <f t="shared" si="20"/>
        <v>0.24999999999999994</v>
      </c>
      <c r="S126" s="5">
        <f t="shared" si="20"/>
        <v>3.0000000000000018</v>
      </c>
    </row>
    <row r="127" spans="1:19" ht="17.25" customHeight="1">
      <c r="A127" s="36">
        <v>14</v>
      </c>
      <c r="B127" s="74" t="s">
        <v>51</v>
      </c>
      <c r="C127" s="75"/>
      <c r="D127" s="75"/>
      <c r="E127" s="75"/>
      <c r="F127" s="57" t="s">
        <v>27</v>
      </c>
      <c r="G127" s="5">
        <f>G116/G114*100</f>
        <v>0.06168047387619239</v>
      </c>
      <c r="H127" s="5">
        <f aca="true" t="shared" si="21" ref="H127:S127">H116/H114*100</f>
        <v>0.006893822065698123</v>
      </c>
      <c r="I127" s="5">
        <f t="shared" si="21"/>
        <v>0.013550357098634917</v>
      </c>
      <c r="J127" s="5">
        <f t="shared" si="21"/>
        <v>0.009108998591246252</v>
      </c>
      <c r="K127" s="5">
        <f t="shared" si="21"/>
        <v>0.022143067120217765</v>
      </c>
      <c r="L127" s="5">
        <f t="shared" si="21"/>
        <v>0.15453067966855832</v>
      </c>
      <c r="M127" s="5">
        <f t="shared" si="21"/>
        <v>0.6841094575132021</v>
      </c>
      <c r="N127" s="5">
        <f t="shared" si="21"/>
        <v>2.444253859348199</v>
      </c>
      <c r="O127" s="5">
        <f t="shared" si="21"/>
        <v>13.194444444444443</v>
      </c>
      <c r="P127" s="5"/>
      <c r="Q127" s="5"/>
      <c r="R127" s="5"/>
      <c r="S127" s="5">
        <f t="shared" si="21"/>
        <v>0.029859918036688752</v>
      </c>
    </row>
    <row r="128" spans="1:19" s="47" customFormat="1" ht="15.75" customHeight="1">
      <c r="A128" s="27"/>
      <c r="B128" s="107"/>
      <c r="C128" s="107"/>
      <c r="D128" s="107"/>
      <c r="E128" s="107"/>
      <c r="F128" s="4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s="47" customFormat="1" ht="15.75" customHeight="1">
      <c r="A129" s="27"/>
      <c r="B129" s="23"/>
      <c r="C129" s="23"/>
      <c r="D129" s="23"/>
      <c r="E129" s="23"/>
      <c r="F129" s="4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s="47" customFormat="1" ht="30.75" customHeight="1">
      <c r="A130" s="27"/>
      <c r="B130" s="107"/>
      <c r="C130" s="107"/>
      <c r="D130" s="107"/>
      <c r="E130" s="107"/>
      <c r="F130" s="12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s="47" customFormat="1" ht="30.75" customHeight="1">
      <c r="A131" s="27"/>
      <c r="B131" s="23"/>
      <c r="C131" s="23"/>
      <c r="D131" s="23"/>
      <c r="E131" s="23"/>
      <c r="F131" s="12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ht="15.75" customHeight="1">
      <c r="A132" s="27"/>
      <c r="B132" s="23"/>
      <c r="C132" s="24"/>
      <c r="D132" s="24"/>
      <c r="E132" s="24"/>
      <c r="F132" s="12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28"/>
    </row>
    <row r="133" spans="1:19" ht="15.75" customHeight="1">
      <c r="A133" s="27"/>
      <c r="B133" s="23"/>
      <c r="C133" s="24"/>
      <c r="D133" s="24"/>
      <c r="E133" s="24"/>
      <c r="F133" s="12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28"/>
    </row>
    <row r="134" spans="1:19" ht="15.75" customHeight="1">
      <c r="A134"/>
      <c r="B134" s="1"/>
      <c r="C134" s="1"/>
      <c r="D134" s="1"/>
      <c r="E134" s="1"/>
      <c r="F134" s="1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ht="15.75" customHeight="1">
      <c r="A135"/>
      <c r="B135" s="108" t="s">
        <v>52</v>
      </c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</row>
    <row r="136" spans="1:19" ht="15.75" customHeight="1">
      <c r="A136"/>
      <c r="B136" s="110" t="s">
        <v>20</v>
      </c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.75" customHeight="1">
      <c r="A137"/>
      <c r="B137" s="112" t="s">
        <v>30</v>
      </c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</row>
    <row r="138" spans="1:19" ht="15.75" customHeight="1">
      <c r="A138"/>
      <c r="B138" s="3"/>
      <c r="C138" s="2"/>
      <c r="D138" s="2"/>
      <c r="E138" s="2"/>
      <c r="F138" s="2"/>
      <c r="G138" s="4"/>
      <c r="H138" s="4"/>
      <c r="I138" s="4"/>
      <c r="J138" s="11"/>
      <c r="K138" s="4"/>
      <c r="L138" s="4"/>
      <c r="M138" s="4"/>
      <c r="N138" s="4"/>
      <c r="O138" s="4"/>
      <c r="P138" s="4"/>
      <c r="Q138" s="4"/>
      <c r="R138" s="4"/>
      <c r="S138" s="18"/>
    </row>
    <row r="139" spans="1:19" ht="15.75" customHeight="1">
      <c r="A139" s="113" t="s">
        <v>29</v>
      </c>
      <c r="B139" s="115" t="s">
        <v>0</v>
      </c>
      <c r="C139" s="116"/>
      <c r="D139" s="116"/>
      <c r="E139" s="117"/>
      <c r="F139" s="86" t="s">
        <v>22</v>
      </c>
      <c r="G139" s="78" t="s">
        <v>1</v>
      </c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80"/>
      <c r="S139" s="131" t="s">
        <v>2</v>
      </c>
    </row>
    <row r="140" spans="1:19" ht="15.75" customHeight="1">
      <c r="A140" s="114"/>
      <c r="B140" s="118"/>
      <c r="C140" s="119"/>
      <c r="D140" s="119"/>
      <c r="E140" s="120"/>
      <c r="F140" s="87"/>
      <c r="G140" s="42" t="s">
        <v>5</v>
      </c>
      <c r="H140" s="42" t="s">
        <v>6</v>
      </c>
      <c r="I140" s="42" t="s">
        <v>7</v>
      </c>
      <c r="J140" s="42" t="s">
        <v>8</v>
      </c>
      <c r="K140" s="42" t="s">
        <v>9</v>
      </c>
      <c r="L140" s="42" t="s">
        <v>10</v>
      </c>
      <c r="M140" s="42" t="s">
        <v>11</v>
      </c>
      <c r="N140" s="43" t="s">
        <v>12</v>
      </c>
      <c r="O140" s="42" t="s">
        <v>13</v>
      </c>
      <c r="P140" s="43" t="s">
        <v>14</v>
      </c>
      <c r="Q140" s="42" t="s">
        <v>3</v>
      </c>
      <c r="R140" s="42" t="s">
        <v>4</v>
      </c>
      <c r="S140" s="132"/>
    </row>
    <row r="141" spans="1:19" ht="32.25" customHeight="1">
      <c r="A141" s="81" t="s">
        <v>47</v>
      </c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3"/>
    </row>
    <row r="142" spans="1:19" ht="15.75" customHeight="1">
      <c r="A142" s="84" t="s">
        <v>32</v>
      </c>
      <c r="B142" s="85"/>
      <c r="C142" s="85"/>
      <c r="D142" s="85"/>
      <c r="E142" s="85"/>
      <c r="F142" s="33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5"/>
      <c r="S142" s="13"/>
    </row>
    <row r="143" spans="1:19" ht="15.75" customHeight="1">
      <c r="A143" s="36">
        <v>1</v>
      </c>
      <c r="B143" s="71" t="s">
        <v>36</v>
      </c>
      <c r="C143" s="104"/>
      <c r="D143" s="104"/>
      <c r="E143" s="105"/>
      <c r="F143" s="37" t="s">
        <v>23</v>
      </c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6"/>
    </row>
    <row r="144" spans="1:19" ht="24.75" customHeight="1">
      <c r="A144" s="36">
        <v>2</v>
      </c>
      <c r="B144" s="71" t="s">
        <v>39</v>
      </c>
      <c r="C144" s="104"/>
      <c r="D144" s="104"/>
      <c r="E144" s="105"/>
      <c r="F144" s="38" t="s">
        <v>23</v>
      </c>
      <c r="G144" s="25">
        <v>313.17</v>
      </c>
      <c r="H144" s="25">
        <v>534.82</v>
      </c>
      <c r="I144" s="25">
        <v>740.74</v>
      </c>
      <c r="J144" s="25">
        <v>533.39</v>
      </c>
      <c r="K144" s="25">
        <v>364.65</v>
      </c>
      <c r="L144" s="25">
        <v>108.68</v>
      </c>
      <c r="M144" s="25">
        <v>38.61</v>
      </c>
      <c r="N144" s="25">
        <v>10.439</v>
      </c>
      <c r="O144" s="25"/>
      <c r="P144" s="25"/>
      <c r="Q144" s="25"/>
      <c r="R144" s="25"/>
      <c r="S144" s="26">
        <f>SUM(G144:R144)</f>
        <v>2644.499</v>
      </c>
    </row>
    <row r="145" spans="1:19" ht="15.75" customHeight="1">
      <c r="A145" s="36">
        <v>3</v>
      </c>
      <c r="B145" s="69" t="s">
        <v>37</v>
      </c>
      <c r="C145" s="69"/>
      <c r="D145" s="69"/>
      <c r="E145" s="70"/>
      <c r="F145" s="38" t="s">
        <v>23</v>
      </c>
      <c r="G145" s="5">
        <v>0.13</v>
      </c>
      <c r="H145" s="5">
        <v>0.13</v>
      </c>
      <c r="I145" s="5">
        <v>0.13</v>
      </c>
      <c r="J145" s="5">
        <v>0.13</v>
      </c>
      <c r="K145" s="5">
        <v>0.13</v>
      </c>
      <c r="L145" s="5">
        <v>0.12</v>
      </c>
      <c r="M145" s="5">
        <v>0.12</v>
      </c>
      <c r="N145" s="5">
        <v>0.12</v>
      </c>
      <c r="O145" s="5">
        <v>0.12</v>
      </c>
      <c r="P145" s="5">
        <v>0.12</v>
      </c>
      <c r="Q145" s="5">
        <v>0.12</v>
      </c>
      <c r="R145" s="5">
        <v>0.13</v>
      </c>
      <c r="S145" s="7">
        <f>SUM(G145:R145)</f>
        <v>1.5</v>
      </c>
    </row>
    <row r="146" spans="1:19" ht="15.75" customHeight="1">
      <c r="A146" s="36">
        <v>4</v>
      </c>
      <c r="B146" s="97" t="s">
        <v>15</v>
      </c>
      <c r="C146" s="106"/>
      <c r="D146" s="106"/>
      <c r="E146" s="106"/>
      <c r="F146" s="38" t="s">
        <v>23</v>
      </c>
      <c r="G146" s="6">
        <f>G144+G145</f>
        <v>313.3</v>
      </c>
      <c r="H146" s="6">
        <f aca="true" t="shared" si="22" ref="H146:S146">H144+H145</f>
        <v>534.95</v>
      </c>
      <c r="I146" s="6">
        <f t="shared" si="22"/>
        <v>740.87</v>
      </c>
      <c r="J146" s="6">
        <f t="shared" si="22"/>
        <v>533.52</v>
      </c>
      <c r="K146" s="6">
        <f t="shared" si="22"/>
        <v>364.78</v>
      </c>
      <c r="L146" s="6">
        <f t="shared" si="22"/>
        <v>108.80000000000001</v>
      </c>
      <c r="M146" s="6">
        <f t="shared" si="22"/>
        <v>38.73</v>
      </c>
      <c r="N146" s="6">
        <f t="shared" si="22"/>
        <v>10.559</v>
      </c>
      <c r="O146" s="6">
        <f t="shared" si="22"/>
        <v>0.12</v>
      </c>
      <c r="P146" s="6">
        <f t="shared" si="22"/>
        <v>0.12</v>
      </c>
      <c r="Q146" s="6">
        <f t="shared" si="22"/>
        <v>0.12</v>
      </c>
      <c r="R146" s="6">
        <f t="shared" si="22"/>
        <v>0.13</v>
      </c>
      <c r="S146" s="6">
        <f t="shared" si="22"/>
        <v>2645.999</v>
      </c>
    </row>
    <row r="147" spans="1:19" ht="21.75" customHeight="1">
      <c r="A147" s="100" t="s">
        <v>16</v>
      </c>
      <c r="B147" s="95"/>
      <c r="C147" s="95"/>
      <c r="D147" s="95"/>
      <c r="E147" s="95"/>
      <c r="F147" s="3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10"/>
    </row>
    <row r="148" spans="1:19" ht="15.75" customHeight="1">
      <c r="A148" s="36">
        <v>5</v>
      </c>
      <c r="B148" s="90" t="s">
        <v>24</v>
      </c>
      <c r="C148" s="90"/>
      <c r="D148" s="90"/>
      <c r="E148" s="91"/>
      <c r="F148" s="37" t="s">
        <v>23</v>
      </c>
      <c r="G148" s="25">
        <v>0.11</v>
      </c>
      <c r="H148" s="25">
        <v>0.11</v>
      </c>
      <c r="I148" s="25">
        <v>0.11</v>
      </c>
      <c r="J148" s="25">
        <v>0.11</v>
      </c>
      <c r="K148" s="25">
        <v>0.11</v>
      </c>
      <c r="L148" s="25">
        <v>0.11</v>
      </c>
      <c r="M148" s="25">
        <v>0.11</v>
      </c>
      <c r="N148" s="25">
        <v>0.1</v>
      </c>
      <c r="O148" s="25">
        <v>0.1</v>
      </c>
      <c r="P148" s="25">
        <v>0.11</v>
      </c>
      <c r="Q148" s="25">
        <v>0.11</v>
      </c>
      <c r="R148" s="25">
        <v>0.11</v>
      </c>
      <c r="S148" s="26">
        <f>SUM(G148:R148)</f>
        <v>1.3000000000000003</v>
      </c>
    </row>
    <row r="149" spans="1:19" ht="15.75" customHeight="1">
      <c r="A149" s="36">
        <v>6</v>
      </c>
      <c r="B149" s="92" t="s">
        <v>25</v>
      </c>
      <c r="C149" s="93"/>
      <c r="D149" s="93"/>
      <c r="E149" s="94"/>
      <c r="F149" s="37" t="s">
        <v>23</v>
      </c>
      <c r="G149" s="25">
        <v>281.85299999999995</v>
      </c>
      <c r="H149" s="25">
        <v>481.33799999999997</v>
      </c>
      <c r="I149" s="25">
        <v>666.666</v>
      </c>
      <c r="J149" s="25">
        <v>480.051</v>
      </c>
      <c r="K149" s="25">
        <v>328.185</v>
      </c>
      <c r="L149" s="25">
        <v>97.812</v>
      </c>
      <c r="M149" s="25">
        <v>34.749</v>
      </c>
      <c r="N149" s="25">
        <v>9.395100000000001</v>
      </c>
      <c r="O149" s="25"/>
      <c r="P149" s="25"/>
      <c r="Q149" s="25"/>
      <c r="R149" s="25"/>
      <c r="S149" s="25">
        <f>SUM(G149:R149)</f>
        <v>2380.0490999999997</v>
      </c>
    </row>
    <row r="150" spans="1:19" ht="15.75" customHeight="1">
      <c r="A150" s="36">
        <v>7</v>
      </c>
      <c r="B150" s="97" t="s">
        <v>17</v>
      </c>
      <c r="C150" s="98"/>
      <c r="D150" s="98"/>
      <c r="E150" s="99"/>
      <c r="F150" s="37" t="s">
        <v>23</v>
      </c>
      <c r="G150" s="14">
        <f>G148+G149</f>
        <v>281.96299999999997</v>
      </c>
      <c r="H150" s="14">
        <f aca="true" t="shared" si="23" ref="H150:S150">H148+H149</f>
        <v>481.448</v>
      </c>
      <c r="I150" s="14">
        <f t="shared" si="23"/>
        <v>666.7760000000001</v>
      </c>
      <c r="J150" s="14">
        <f t="shared" si="23"/>
        <v>480.161</v>
      </c>
      <c r="K150" s="14">
        <f t="shared" si="23"/>
        <v>328.295</v>
      </c>
      <c r="L150" s="14">
        <f t="shared" si="23"/>
        <v>97.922</v>
      </c>
      <c r="M150" s="14">
        <f t="shared" si="23"/>
        <v>34.859</v>
      </c>
      <c r="N150" s="14">
        <f t="shared" si="23"/>
        <v>9.4951</v>
      </c>
      <c r="O150" s="14">
        <f t="shared" si="23"/>
        <v>0.1</v>
      </c>
      <c r="P150" s="14">
        <f t="shared" si="23"/>
        <v>0.11</v>
      </c>
      <c r="Q150" s="14">
        <f t="shared" si="23"/>
        <v>0.11</v>
      </c>
      <c r="R150" s="14">
        <f t="shared" si="23"/>
        <v>0.11</v>
      </c>
      <c r="S150" s="14">
        <f t="shared" si="23"/>
        <v>2381.3491</v>
      </c>
    </row>
    <row r="151" spans="1:19" ht="15.75" customHeight="1">
      <c r="A151" s="100" t="s">
        <v>18</v>
      </c>
      <c r="B151" s="95"/>
      <c r="C151" s="95"/>
      <c r="D151" s="95"/>
      <c r="E151" s="95"/>
      <c r="F151" s="40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10"/>
    </row>
    <row r="152" spans="1:19" ht="15.75" customHeight="1">
      <c r="A152" s="36">
        <v>8</v>
      </c>
      <c r="B152" s="69" t="s">
        <v>26</v>
      </c>
      <c r="C152" s="69"/>
      <c r="D152" s="69"/>
      <c r="E152" s="69"/>
      <c r="F152" s="37" t="s">
        <v>23</v>
      </c>
      <c r="G152" s="6">
        <f>G146-G150</f>
        <v>31.337000000000046</v>
      </c>
      <c r="H152" s="6">
        <f aca="true" t="shared" si="24" ref="H152:S152">H146-H150</f>
        <v>53.502000000000066</v>
      </c>
      <c r="I152" s="6">
        <f t="shared" si="24"/>
        <v>74.09399999999994</v>
      </c>
      <c r="J152" s="6">
        <f t="shared" si="24"/>
        <v>53.35899999999998</v>
      </c>
      <c r="K152" s="6">
        <f t="shared" si="24"/>
        <v>36.48499999999996</v>
      </c>
      <c r="L152" s="6">
        <f t="shared" si="24"/>
        <v>10.878000000000014</v>
      </c>
      <c r="M152" s="6">
        <f t="shared" si="24"/>
        <v>3.870999999999995</v>
      </c>
      <c r="N152" s="6">
        <f t="shared" si="24"/>
        <v>1.0638999999999985</v>
      </c>
      <c r="O152" s="6">
        <f t="shared" si="24"/>
        <v>0.01999999999999999</v>
      </c>
      <c r="P152" s="6">
        <f t="shared" si="24"/>
        <v>0.009999999999999995</v>
      </c>
      <c r="Q152" s="6">
        <f t="shared" si="24"/>
        <v>0.009999999999999995</v>
      </c>
      <c r="R152" s="6">
        <f t="shared" si="24"/>
        <v>0.020000000000000004</v>
      </c>
      <c r="S152" s="6">
        <f t="shared" si="24"/>
        <v>264.6498999999999</v>
      </c>
    </row>
    <row r="153" spans="1:19" ht="20.25" customHeight="1">
      <c r="A153" s="36">
        <v>9</v>
      </c>
      <c r="B153" s="91" t="s">
        <v>33</v>
      </c>
      <c r="C153" s="95"/>
      <c r="D153" s="95"/>
      <c r="E153" s="96"/>
      <c r="F153" s="37" t="s">
        <v>23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15"/>
    </row>
    <row r="154" spans="1:19" ht="15.75" customHeight="1">
      <c r="A154" s="36">
        <v>10</v>
      </c>
      <c r="B154" s="101" t="s">
        <v>19</v>
      </c>
      <c r="C154" s="102"/>
      <c r="D154" s="102"/>
      <c r="E154" s="103"/>
      <c r="F154" s="37" t="s">
        <v>23</v>
      </c>
      <c r="G154" s="6">
        <f>G149+G152</f>
        <v>313.19</v>
      </c>
      <c r="H154" s="6">
        <f aca="true" t="shared" si="25" ref="H154:S154">H149+H152</f>
        <v>534.84</v>
      </c>
      <c r="I154" s="6">
        <f t="shared" si="25"/>
        <v>740.76</v>
      </c>
      <c r="J154" s="6">
        <f t="shared" si="25"/>
        <v>533.41</v>
      </c>
      <c r="K154" s="6">
        <f t="shared" si="25"/>
        <v>364.66999999999996</v>
      </c>
      <c r="L154" s="6">
        <f t="shared" si="25"/>
        <v>108.69000000000001</v>
      </c>
      <c r="M154" s="6">
        <f t="shared" si="25"/>
        <v>38.62</v>
      </c>
      <c r="N154" s="6">
        <f t="shared" si="25"/>
        <v>10.459</v>
      </c>
      <c r="O154" s="6">
        <f t="shared" si="25"/>
        <v>0.01999999999999999</v>
      </c>
      <c r="P154" s="6">
        <f t="shared" si="25"/>
        <v>0.009999999999999995</v>
      </c>
      <c r="Q154" s="6">
        <f t="shared" si="25"/>
        <v>0.009999999999999995</v>
      </c>
      <c r="R154" s="6">
        <f t="shared" si="25"/>
        <v>0.020000000000000004</v>
      </c>
      <c r="S154" s="6">
        <f t="shared" si="25"/>
        <v>2644.6989999999996</v>
      </c>
    </row>
    <row r="155" spans="1:19" ht="15.75" customHeight="1">
      <c r="A155" s="67" t="s">
        <v>35</v>
      </c>
      <c r="B155" s="68"/>
      <c r="C155" s="68"/>
      <c r="D155" s="68"/>
      <c r="E155" s="68"/>
      <c r="F155" s="40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10"/>
    </row>
    <row r="156" spans="1:19" ht="15.75" customHeight="1">
      <c r="A156" s="36">
        <v>11</v>
      </c>
      <c r="B156" s="69" t="s">
        <v>38</v>
      </c>
      <c r="C156" s="69"/>
      <c r="D156" s="69"/>
      <c r="E156" s="70"/>
      <c r="F156" s="41" t="s">
        <v>27</v>
      </c>
      <c r="G156" s="31">
        <v>100</v>
      </c>
      <c r="H156" s="31">
        <v>100</v>
      </c>
      <c r="I156" s="31">
        <v>100</v>
      </c>
      <c r="J156" s="31">
        <v>100</v>
      </c>
      <c r="K156" s="31">
        <v>100</v>
      </c>
      <c r="L156" s="31">
        <v>100</v>
      </c>
      <c r="M156" s="31">
        <v>100</v>
      </c>
      <c r="N156" s="31">
        <v>100</v>
      </c>
      <c r="O156" s="31">
        <v>100</v>
      </c>
      <c r="P156" s="31">
        <v>100</v>
      </c>
      <c r="Q156" s="31">
        <v>100</v>
      </c>
      <c r="R156" s="31">
        <v>100</v>
      </c>
      <c r="S156" s="31">
        <v>100</v>
      </c>
    </row>
    <row r="157" spans="1:19" ht="17.25" customHeight="1">
      <c r="A157" s="36">
        <v>12</v>
      </c>
      <c r="B157" s="69" t="s">
        <v>28</v>
      </c>
      <c r="C157" s="69"/>
      <c r="D157" s="69"/>
      <c r="E157" s="70"/>
      <c r="F157" s="41" t="s">
        <v>27</v>
      </c>
      <c r="G157" s="31">
        <v>100</v>
      </c>
      <c r="H157" s="31">
        <v>100</v>
      </c>
      <c r="I157" s="31">
        <v>100</v>
      </c>
      <c r="J157" s="31">
        <v>100</v>
      </c>
      <c r="K157" s="31">
        <v>100</v>
      </c>
      <c r="L157" s="31">
        <v>100</v>
      </c>
      <c r="M157" s="31">
        <v>100</v>
      </c>
      <c r="N157" s="31">
        <v>100</v>
      </c>
      <c r="O157" s="31">
        <v>100</v>
      </c>
      <c r="P157" s="31">
        <v>100</v>
      </c>
      <c r="Q157" s="31">
        <v>100</v>
      </c>
      <c r="R157" s="31">
        <v>100</v>
      </c>
      <c r="S157" s="31">
        <v>100</v>
      </c>
    </row>
    <row r="158" spans="1:19" ht="17.25" customHeight="1">
      <c r="A158" s="36">
        <v>13</v>
      </c>
      <c r="B158" s="71" t="s">
        <v>34</v>
      </c>
      <c r="C158" s="72"/>
      <c r="D158" s="72"/>
      <c r="E158" s="73"/>
      <c r="F158" s="37" t="s">
        <v>23</v>
      </c>
      <c r="G158" s="5">
        <f>G148-G145</f>
        <v>-0.020000000000000004</v>
      </c>
      <c r="H158" s="5">
        <f aca="true" t="shared" si="26" ref="H158:S158">H148-H145</f>
        <v>-0.020000000000000004</v>
      </c>
      <c r="I158" s="5">
        <f t="shared" si="26"/>
        <v>-0.020000000000000004</v>
      </c>
      <c r="J158" s="5">
        <f t="shared" si="26"/>
        <v>-0.020000000000000004</v>
      </c>
      <c r="K158" s="5">
        <f t="shared" si="26"/>
        <v>-0.020000000000000004</v>
      </c>
      <c r="L158" s="5">
        <f t="shared" si="26"/>
        <v>-0.009999999999999995</v>
      </c>
      <c r="M158" s="5">
        <f t="shared" si="26"/>
        <v>-0.009999999999999995</v>
      </c>
      <c r="N158" s="5">
        <f t="shared" si="26"/>
        <v>-0.01999999999999999</v>
      </c>
      <c r="O158" s="5">
        <f t="shared" si="26"/>
        <v>-0.01999999999999999</v>
      </c>
      <c r="P158" s="5">
        <f t="shared" si="26"/>
        <v>-0.009999999999999995</v>
      </c>
      <c r="Q158" s="5">
        <f t="shared" si="26"/>
        <v>-0.009999999999999995</v>
      </c>
      <c r="R158" s="5">
        <f t="shared" si="26"/>
        <v>-0.020000000000000004</v>
      </c>
      <c r="S158" s="5">
        <f t="shared" si="26"/>
        <v>-0.19999999999999973</v>
      </c>
    </row>
    <row r="159" spans="1:19" ht="18.75" customHeight="1">
      <c r="A159" s="36">
        <v>14</v>
      </c>
      <c r="B159" s="74" t="s">
        <v>51</v>
      </c>
      <c r="C159" s="75"/>
      <c r="D159" s="75"/>
      <c r="E159" s="75"/>
      <c r="F159" s="45" t="s">
        <v>27</v>
      </c>
      <c r="G159" s="5">
        <f>G148/G146*100</f>
        <v>0.035110118097669965</v>
      </c>
      <c r="H159" s="5">
        <f aca="true" t="shared" si="27" ref="H159:S159">H148/H146*100</f>
        <v>0.02056266940835592</v>
      </c>
      <c r="I159" s="5">
        <f t="shared" si="27"/>
        <v>0.01484740912710732</v>
      </c>
      <c r="J159" s="5">
        <f t="shared" si="27"/>
        <v>0.02061778377567851</v>
      </c>
      <c r="K159" s="5">
        <f t="shared" si="27"/>
        <v>0.030155162015461374</v>
      </c>
      <c r="L159" s="5">
        <f t="shared" si="27"/>
        <v>0.10110294117647058</v>
      </c>
      <c r="M159" s="5">
        <f t="shared" si="27"/>
        <v>0.284017557449006</v>
      </c>
      <c r="N159" s="5">
        <f t="shared" si="27"/>
        <v>0.9470593806231652</v>
      </c>
      <c r="O159" s="5"/>
      <c r="P159" s="5"/>
      <c r="Q159" s="5"/>
      <c r="R159" s="5"/>
      <c r="S159" s="5">
        <f t="shared" si="27"/>
        <v>0.049130781984422535</v>
      </c>
    </row>
    <row r="160" spans="1:19" ht="15.75" customHeight="1">
      <c r="A160" s="27"/>
      <c r="B160" s="23"/>
      <c r="C160" s="24"/>
      <c r="D160" s="24"/>
      <c r="E160" s="24"/>
      <c r="F160" s="12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28"/>
    </row>
    <row r="161" spans="1:19" ht="15.75" customHeight="1">
      <c r="A161" s="27"/>
      <c r="B161" s="23"/>
      <c r="C161" s="24"/>
      <c r="D161" s="24"/>
      <c r="E161" s="24"/>
      <c r="F161" s="12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28"/>
    </row>
    <row r="162" spans="1:19" ht="15.75" customHeight="1">
      <c r="A162" s="27"/>
      <c r="B162" s="23"/>
      <c r="C162" s="24"/>
      <c r="D162" s="24"/>
      <c r="E162" s="24"/>
      <c r="F162" s="12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28"/>
    </row>
    <row r="163" spans="1:19" ht="15.75" customHeight="1">
      <c r="A163" s="27"/>
      <c r="B163" s="23"/>
      <c r="C163" s="24"/>
      <c r="D163" s="24"/>
      <c r="E163" s="24"/>
      <c r="F163" s="12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28"/>
    </row>
    <row r="164" spans="1:19" ht="15.75" customHeight="1">
      <c r="A164"/>
      <c r="B164" s="1"/>
      <c r="C164" s="1"/>
      <c r="D164" s="1"/>
      <c r="E164" s="1"/>
      <c r="F164" s="1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</sheetData>
  <sheetProtection/>
  <mergeCells count="138">
    <mergeCell ref="B157:E157"/>
    <mergeCell ref="B158:E158"/>
    <mergeCell ref="B159:E159"/>
    <mergeCell ref="B153:E153"/>
    <mergeCell ref="B154:E154"/>
    <mergeCell ref="A155:E155"/>
    <mergeCell ref="B156:E156"/>
    <mergeCell ref="B149:E149"/>
    <mergeCell ref="B150:E150"/>
    <mergeCell ref="A151:E151"/>
    <mergeCell ref="B152:E152"/>
    <mergeCell ref="B145:E145"/>
    <mergeCell ref="B146:E146"/>
    <mergeCell ref="A147:E147"/>
    <mergeCell ref="B148:E148"/>
    <mergeCell ref="A141:S141"/>
    <mergeCell ref="A142:E142"/>
    <mergeCell ref="B143:E143"/>
    <mergeCell ref="B144:E144"/>
    <mergeCell ref="B136:S136"/>
    <mergeCell ref="B137:S137"/>
    <mergeCell ref="A139:A140"/>
    <mergeCell ref="B139:E140"/>
    <mergeCell ref="F139:F140"/>
    <mergeCell ref="G139:R139"/>
    <mergeCell ref="S139:S140"/>
    <mergeCell ref="B127:E127"/>
    <mergeCell ref="B128:E128"/>
    <mergeCell ref="B130:E130"/>
    <mergeCell ref="B135:S135"/>
    <mergeCell ref="B124:E124"/>
    <mergeCell ref="B125:E125"/>
    <mergeCell ref="B126:E126"/>
    <mergeCell ref="B120:E120"/>
    <mergeCell ref="B121:E121"/>
    <mergeCell ref="B122:E122"/>
    <mergeCell ref="A123:E123"/>
    <mergeCell ref="B116:E116"/>
    <mergeCell ref="B117:E117"/>
    <mergeCell ref="B118:E118"/>
    <mergeCell ref="A119:E119"/>
    <mergeCell ref="B112:E112"/>
    <mergeCell ref="B113:E113"/>
    <mergeCell ref="B114:E114"/>
    <mergeCell ref="A115:E115"/>
    <mergeCell ref="S107:S108"/>
    <mergeCell ref="A109:S109"/>
    <mergeCell ref="A110:E110"/>
    <mergeCell ref="B111:E111"/>
    <mergeCell ref="A107:A108"/>
    <mergeCell ref="B107:E108"/>
    <mergeCell ref="F107:F108"/>
    <mergeCell ref="G107:R107"/>
    <mergeCell ref="B92:E92"/>
    <mergeCell ref="B103:S103"/>
    <mergeCell ref="B104:S104"/>
    <mergeCell ref="B105:S105"/>
    <mergeCell ref="B89:E89"/>
    <mergeCell ref="B90:E90"/>
    <mergeCell ref="B91:E91"/>
    <mergeCell ref="B85:E85"/>
    <mergeCell ref="B86:E86"/>
    <mergeCell ref="B87:E87"/>
    <mergeCell ref="A88:E88"/>
    <mergeCell ref="B81:E81"/>
    <mergeCell ref="B82:E82"/>
    <mergeCell ref="B83:E83"/>
    <mergeCell ref="A84:E84"/>
    <mergeCell ref="B77:E77"/>
    <mergeCell ref="B78:E78"/>
    <mergeCell ref="B79:E79"/>
    <mergeCell ref="A80:E80"/>
    <mergeCell ref="S72:S73"/>
    <mergeCell ref="A74:S74"/>
    <mergeCell ref="A75:E75"/>
    <mergeCell ref="B76:E76"/>
    <mergeCell ref="A72:A73"/>
    <mergeCell ref="B72:E73"/>
    <mergeCell ref="F72:F73"/>
    <mergeCell ref="G72:R72"/>
    <mergeCell ref="B59:E59"/>
    <mergeCell ref="B68:S68"/>
    <mergeCell ref="B69:S69"/>
    <mergeCell ref="B70:S70"/>
    <mergeCell ref="B56:E56"/>
    <mergeCell ref="B57:E57"/>
    <mergeCell ref="B58:E58"/>
    <mergeCell ref="B52:E52"/>
    <mergeCell ref="B53:E53"/>
    <mergeCell ref="B54:E54"/>
    <mergeCell ref="A55:E55"/>
    <mergeCell ref="B48:E48"/>
    <mergeCell ref="B49:E49"/>
    <mergeCell ref="B50:E50"/>
    <mergeCell ref="A51:E51"/>
    <mergeCell ref="B44:E44"/>
    <mergeCell ref="B45:E45"/>
    <mergeCell ref="B46:E46"/>
    <mergeCell ref="A47:E47"/>
    <mergeCell ref="S39:S40"/>
    <mergeCell ref="A41:S41"/>
    <mergeCell ref="A42:E42"/>
    <mergeCell ref="B43:E43"/>
    <mergeCell ref="A39:A40"/>
    <mergeCell ref="B39:E40"/>
    <mergeCell ref="F39:F40"/>
    <mergeCell ref="G39:R39"/>
    <mergeCell ref="B27:E27"/>
    <mergeCell ref="B35:S35"/>
    <mergeCell ref="B36:S36"/>
    <mergeCell ref="B37:S37"/>
    <mergeCell ref="B24:E24"/>
    <mergeCell ref="B25:E25"/>
    <mergeCell ref="B26:E26"/>
    <mergeCell ref="B20:E20"/>
    <mergeCell ref="B21:E21"/>
    <mergeCell ref="B22:E22"/>
    <mergeCell ref="A23:E23"/>
    <mergeCell ref="B16:E16"/>
    <mergeCell ref="B17:E17"/>
    <mergeCell ref="B18:E18"/>
    <mergeCell ref="A19:E19"/>
    <mergeCell ref="B12:E12"/>
    <mergeCell ref="B13:E13"/>
    <mergeCell ref="B14:E14"/>
    <mergeCell ref="A15:E15"/>
    <mergeCell ref="A10:E10"/>
    <mergeCell ref="B11:E11"/>
    <mergeCell ref="A7:A8"/>
    <mergeCell ref="B7:E8"/>
    <mergeCell ref="F7:F8"/>
    <mergeCell ref="G7:R7"/>
    <mergeCell ref="R2:S2"/>
    <mergeCell ref="B3:S3"/>
    <mergeCell ref="B4:S4"/>
    <mergeCell ref="B5:S5"/>
    <mergeCell ref="S7:S8"/>
    <mergeCell ref="A9:S9"/>
  </mergeCells>
  <printOptions/>
  <pageMargins left="0.7874015748031497" right="0.7874015748031497" top="0.984251968503937" bottom="0.7874015748031497" header="0.5118110236220472" footer="0.5118110236220472"/>
  <pageSetup firstPageNumber="35" useFirstPageNumber="1" horizontalDpi="600" verticalDpi="600" orientation="landscape" paperSize="9" scale="86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1"/>
  <sheetViews>
    <sheetView view="pageLayout" zoomScaleNormal="85" workbookViewId="0" topLeftCell="A136">
      <selection activeCell="A108" sqref="A108:S108"/>
    </sheetView>
  </sheetViews>
  <sheetFormatPr defaultColWidth="9.00390625" defaultRowHeight="12.75"/>
  <cols>
    <col min="1" max="1" width="3.625" style="16" customWidth="1"/>
    <col min="2" max="3" width="9.125" style="16" customWidth="1"/>
    <col min="4" max="4" width="14.125" style="16" customWidth="1"/>
    <col min="5" max="5" width="10.875" style="17" customWidth="1"/>
    <col min="6" max="6" width="7.375" style="17" customWidth="1"/>
    <col min="7" max="7" width="8.00390625" style="17" customWidth="1"/>
    <col min="8" max="8" width="8.625" style="17" customWidth="1"/>
    <col min="9" max="9" width="8.25390625" style="17" customWidth="1"/>
    <col min="10" max="10" width="8.00390625" style="17" customWidth="1"/>
    <col min="11" max="11" width="7.625" style="17" customWidth="1"/>
    <col min="12" max="12" width="7.25390625" style="17" customWidth="1"/>
    <col min="13" max="13" width="6.875" style="17" customWidth="1"/>
    <col min="14" max="14" width="7.625" style="17" customWidth="1"/>
    <col min="15" max="15" width="6.875" style="17" customWidth="1"/>
    <col min="16" max="16" width="6.75390625" style="17" customWidth="1"/>
    <col min="17" max="17" width="6.875" style="17" customWidth="1"/>
    <col min="18" max="18" width="7.125" style="0" customWidth="1"/>
    <col min="19" max="19" width="8.875" style="0" customWidth="1"/>
    <col min="20" max="20" width="9.125" style="0" hidden="1" customWidth="1"/>
  </cols>
  <sheetData>
    <row r="2" spans="1:19" ht="14.25">
      <c r="A2"/>
      <c r="B2" s="1"/>
      <c r="C2" s="1"/>
      <c r="D2" s="1"/>
      <c r="E2" s="1"/>
      <c r="F2" s="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76" t="s">
        <v>55</v>
      </c>
      <c r="S2" s="77"/>
    </row>
    <row r="3" spans="1:19" ht="18">
      <c r="A3"/>
      <c r="B3" s="108" t="s">
        <v>52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21" customHeight="1">
      <c r="A4"/>
      <c r="B4" s="110" t="s">
        <v>31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ht="15.75">
      <c r="A5"/>
      <c r="B5" s="112" t="s">
        <v>21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1:19" ht="15">
      <c r="A6"/>
      <c r="B6" s="3"/>
      <c r="C6" s="2"/>
      <c r="D6" s="2"/>
      <c r="E6" s="2"/>
      <c r="F6" s="2"/>
      <c r="G6" s="4"/>
      <c r="H6" s="4"/>
      <c r="I6" s="4"/>
      <c r="J6" s="11"/>
      <c r="K6" s="4"/>
      <c r="L6" s="4"/>
      <c r="M6" s="4"/>
      <c r="N6" s="4"/>
      <c r="O6" s="4"/>
      <c r="P6" s="4"/>
      <c r="Q6" s="4"/>
      <c r="R6" s="4"/>
      <c r="S6" s="18"/>
    </row>
    <row r="7" spans="1:19" ht="18.75" customHeight="1">
      <c r="A7" s="113" t="s">
        <v>29</v>
      </c>
      <c r="B7" s="115" t="s">
        <v>0</v>
      </c>
      <c r="C7" s="116"/>
      <c r="D7" s="116"/>
      <c r="E7" s="117"/>
      <c r="F7" s="86" t="s">
        <v>22</v>
      </c>
      <c r="G7" s="78" t="s">
        <v>1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80"/>
      <c r="S7" s="131" t="s">
        <v>2</v>
      </c>
    </row>
    <row r="8" spans="1:19" ht="21" customHeight="1">
      <c r="A8" s="114"/>
      <c r="B8" s="118"/>
      <c r="C8" s="119"/>
      <c r="D8" s="119"/>
      <c r="E8" s="120"/>
      <c r="F8" s="87"/>
      <c r="G8" s="42" t="s">
        <v>5</v>
      </c>
      <c r="H8" s="42" t="s">
        <v>6</v>
      </c>
      <c r="I8" s="42" t="s">
        <v>7</v>
      </c>
      <c r="J8" s="42" t="s">
        <v>8</v>
      </c>
      <c r="K8" s="42" t="s">
        <v>9</v>
      </c>
      <c r="L8" s="42" t="s">
        <v>10</v>
      </c>
      <c r="M8" s="42" t="s">
        <v>11</v>
      </c>
      <c r="N8" s="43" t="s">
        <v>12</v>
      </c>
      <c r="O8" s="42" t="s">
        <v>13</v>
      </c>
      <c r="P8" s="43" t="s">
        <v>14</v>
      </c>
      <c r="Q8" s="42" t="s">
        <v>3</v>
      </c>
      <c r="R8" s="42" t="s">
        <v>4</v>
      </c>
      <c r="S8" s="133"/>
    </row>
    <row r="9" spans="1:19" ht="15.75" customHeight="1">
      <c r="A9" s="81" t="s">
        <v>42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3"/>
    </row>
    <row r="10" spans="1:19" ht="18" customHeight="1">
      <c r="A10" s="84" t="s">
        <v>32</v>
      </c>
      <c r="B10" s="85"/>
      <c r="C10" s="85"/>
      <c r="D10" s="85"/>
      <c r="E10" s="85"/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13"/>
    </row>
    <row r="11" spans="1:19" ht="16.5" customHeight="1">
      <c r="A11" s="36">
        <v>1</v>
      </c>
      <c r="B11" s="71" t="s">
        <v>36</v>
      </c>
      <c r="C11" s="104"/>
      <c r="D11" s="104"/>
      <c r="E11" s="105"/>
      <c r="F11" s="37" t="s">
        <v>23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</row>
    <row r="12" spans="1:19" ht="28.5" customHeight="1">
      <c r="A12" s="36">
        <v>2</v>
      </c>
      <c r="B12" s="71" t="s">
        <v>39</v>
      </c>
      <c r="C12" s="104"/>
      <c r="D12" s="104"/>
      <c r="E12" s="105"/>
      <c r="F12" s="20" t="s">
        <v>23</v>
      </c>
      <c r="G12" s="25">
        <v>234</v>
      </c>
      <c r="H12" s="25">
        <v>1238</v>
      </c>
      <c r="I12" s="25">
        <v>1471</v>
      </c>
      <c r="J12" s="25">
        <v>981</v>
      </c>
      <c r="K12" s="25">
        <v>532</v>
      </c>
      <c r="L12" s="25">
        <v>84</v>
      </c>
      <c r="M12" s="25">
        <v>12.7</v>
      </c>
      <c r="N12" s="25">
        <v>3.1</v>
      </c>
      <c r="O12" s="25">
        <v>0.6</v>
      </c>
      <c r="P12" s="25"/>
      <c r="Q12" s="25"/>
      <c r="R12" s="25"/>
      <c r="S12" s="26">
        <f>SUM(G12:R12)</f>
        <v>4556.400000000001</v>
      </c>
    </row>
    <row r="13" spans="1:19" ht="15.75" customHeight="1">
      <c r="A13" s="36">
        <v>3</v>
      </c>
      <c r="B13" s="69" t="s">
        <v>37</v>
      </c>
      <c r="C13" s="69"/>
      <c r="D13" s="69"/>
      <c r="E13" s="70"/>
      <c r="F13" s="38" t="s">
        <v>23</v>
      </c>
      <c r="G13" s="5">
        <v>0.3</v>
      </c>
      <c r="H13" s="5">
        <v>0.3</v>
      </c>
      <c r="I13" s="5">
        <v>0.3</v>
      </c>
      <c r="J13" s="5">
        <v>0.3</v>
      </c>
      <c r="K13" s="5">
        <v>0.3</v>
      </c>
      <c r="L13" s="5">
        <v>0.3</v>
      </c>
      <c r="M13" s="5">
        <v>0.3</v>
      </c>
      <c r="N13" s="5">
        <v>0.3</v>
      </c>
      <c r="O13" s="5">
        <v>0.3</v>
      </c>
      <c r="P13" s="5">
        <v>0.3</v>
      </c>
      <c r="Q13" s="5">
        <v>0.3</v>
      </c>
      <c r="R13" s="5">
        <v>0.3</v>
      </c>
      <c r="S13" s="46">
        <f>SUM(G13:R13)</f>
        <v>3.599999999999999</v>
      </c>
    </row>
    <row r="14" spans="1:19" ht="15.75" customHeight="1">
      <c r="A14" s="36">
        <v>4</v>
      </c>
      <c r="B14" s="97" t="s">
        <v>15</v>
      </c>
      <c r="C14" s="106"/>
      <c r="D14" s="106"/>
      <c r="E14" s="106"/>
      <c r="F14" s="38" t="s">
        <v>23</v>
      </c>
      <c r="G14" s="6">
        <f>G12+G13</f>
        <v>234.3</v>
      </c>
      <c r="H14" s="6">
        <f aca="true" t="shared" si="0" ref="H14:S14">H12+H13</f>
        <v>1238.3</v>
      </c>
      <c r="I14" s="6">
        <f t="shared" si="0"/>
        <v>1471.3</v>
      </c>
      <c r="J14" s="6">
        <f t="shared" si="0"/>
        <v>981.3</v>
      </c>
      <c r="K14" s="6">
        <f t="shared" si="0"/>
        <v>532.3</v>
      </c>
      <c r="L14" s="6">
        <f t="shared" si="0"/>
        <v>84.3</v>
      </c>
      <c r="M14" s="6">
        <f t="shared" si="0"/>
        <v>13</v>
      </c>
      <c r="N14" s="6">
        <f t="shared" si="0"/>
        <v>3.4</v>
      </c>
      <c r="O14" s="6">
        <f t="shared" si="0"/>
        <v>0.8999999999999999</v>
      </c>
      <c r="P14" s="6">
        <f t="shared" si="0"/>
        <v>0.3</v>
      </c>
      <c r="Q14" s="6">
        <f t="shared" si="0"/>
        <v>0.3</v>
      </c>
      <c r="R14" s="6">
        <f t="shared" si="0"/>
        <v>0.3</v>
      </c>
      <c r="S14" s="6">
        <f t="shared" si="0"/>
        <v>4560.000000000001</v>
      </c>
    </row>
    <row r="15" spans="1:19" ht="18.75" customHeight="1">
      <c r="A15" s="100" t="s">
        <v>16</v>
      </c>
      <c r="B15" s="95"/>
      <c r="C15" s="95"/>
      <c r="D15" s="95"/>
      <c r="E15" s="95"/>
      <c r="F15" s="3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0"/>
    </row>
    <row r="16" spans="1:20" ht="15.75" customHeight="1">
      <c r="A16" s="36">
        <v>5</v>
      </c>
      <c r="B16" s="90" t="s">
        <v>24</v>
      </c>
      <c r="C16" s="90"/>
      <c r="D16" s="90"/>
      <c r="E16" s="91"/>
      <c r="F16" s="37" t="s">
        <v>23</v>
      </c>
      <c r="G16" s="25">
        <v>0.4</v>
      </c>
      <c r="H16" s="25">
        <v>0.4</v>
      </c>
      <c r="I16" s="25">
        <v>0.4</v>
      </c>
      <c r="J16" s="25">
        <v>0.4</v>
      </c>
      <c r="K16" s="25">
        <v>0.4</v>
      </c>
      <c r="L16" s="25">
        <v>0.4</v>
      </c>
      <c r="M16" s="25">
        <v>0.4</v>
      </c>
      <c r="N16" s="25">
        <v>0.4</v>
      </c>
      <c r="O16" s="25">
        <v>0.4</v>
      </c>
      <c r="P16" s="25">
        <v>0.4</v>
      </c>
      <c r="Q16" s="25">
        <v>0.4</v>
      </c>
      <c r="R16" s="25">
        <v>0.4</v>
      </c>
      <c r="S16" s="26">
        <f>SUM(G16:R16)</f>
        <v>4.8</v>
      </c>
      <c r="T16" s="44">
        <f>SUM(G16:R16)</f>
        <v>4.8</v>
      </c>
    </row>
    <row r="17" spans="1:19" ht="15.75" customHeight="1">
      <c r="A17" s="36">
        <v>6</v>
      </c>
      <c r="B17" s="92" t="s">
        <v>25</v>
      </c>
      <c r="C17" s="93"/>
      <c r="D17" s="93"/>
      <c r="E17" s="94"/>
      <c r="F17" s="37" t="s">
        <v>23</v>
      </c>
      <c r="G17" s="25">
        <v>18</v>
      </c>
      <c r="H17" s="25">
        <v>706</v>
      </c>
      <c r="I17" s="25">
        <v>710</v>
      </c>
      <c r="J17" s="25">
        <v>768</v>
      </c>
      <c r="K17" s="25">
        <v>278</v>
      </c>
      <c r="L17" s="25">
        <v>51</v>
      </c>
      <c r="M17" s="25">
        <v>8.1</v>
      </c>
      <c r="N17" s="25">
        <v>0.2</v>
      </c>
      <c r="O17" s="25">
        <v>0.4</v>
      </c>
      <c r="P17" s="25"/>
      <c r="Q17" s="25"/>
      <c r="R17" s="25"/>
      <c r="S17" s="26">
        <v>2539.7</v>
      </c>
    </row>
    <row r="18" spans="1:19" ht="15.75" customHeight="1">
      <c r="A18" s="36">
        <v>7</v>
      </c>
      <c r="B18" s="97" t="s">
        <v>17</v>
      </c>
      <c r="C18" s="98"/>
      <c r="D18" s="98"/>
      <c r="E18" s="99"/>
      <c r="F18" s="37" t="s">
        <v>23</v>
      </c>
      <c r="G18" s="14">
        <f>G16+G17</f>
        <v>18.4</v>
      </c>
      <c r="H18" s="14">
        <f aca="true" t="shared" si="1" ref="H18:S18">H16+H17</f>
        <v>706.4</v>
      </c>
      <c r="I18" s="14">
        <f t="shared" si="1"/>
        <v>710.4</v>
      </c>
      <c r="J18" s="14">
        <f t="shared" si="1"/>
        <v>768.4</v>
      </c>
      <c r="K18" s="14">
        <f t="shared" si="1"/>
        <v>278.4</v>
      </c>
      <c r="L18" s="14">
        <f t="shared" si="1"/>
        <v>51.4</v>
      </c>
      <c r="M18" s="14">
        <f t="shared" si="1"/>
        <v>8.5</v>
      </c>
      <c r="N18" s="14">
        <f t="shared" si="1"/>
        <v>0.6000000000000001</v>
      </c>
      <c r="O18" s="14">
        <f t="shared" si="1"/>
        <v>0.8</v>
      </c>
      <c r="P18" s="14">
        <f t="shared" si="1"/>
        <v>0.4</v>
      </c>
      <c r="Q18" s="14">
        <f t="shared" si="1"/>
        <v>0.4</v>
      </c>
      <c r="R18" s="14">
        <f t="shared" si="1"/>
        <v>0.4</v>
      </c>
      <c r="S18" s="14">
        <f t="shared" si="1"/>
        <v>2544.5</v>
      </c>
    </row>
    <row r="19" spans="1:19" ht="18.75" customHeight="1">
      <c r="A19" s="100" t="s">
        <v>18</v>
      </c>
      <c r="B19" s="95"/>
      <c r="C19" s="95"/>
      <c r="D19" s="95"/>
      <c r="E19" s="95"/>
      <c r="F19" s="40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0"/>
    </row>
    <row r="20" spans="1:19" ht="15.75" customHeight="1">
      <c r="A20" s="36">
        <v>8</v>
      </c>
      <c r="B20" s="69" t="s">
        <v>26</v>
      </c>
      <c r="C20" s="69"/>
      <c r="D20" s="69"/>
      <c r="E20" s="69"/>
      <c r="F20" s="37" t="s">
        <v>23</v>
      </c>
      <c r="G20" s="6">
        <f>G14-G18</f>
        <v>215.9</v>
      </c>
      <c r="H20" s="6">
        <f aca="true" t="shared" si="2" ref="H20:S20">H14-H18</f>
        <v>531.9</v>
      </c>
      <c r="I20" s="6">
        <f t="shared" si="2"/>
        <v>760.9</v>
      </c>
      <c r="J20" s="6">
        <f t="shared" si="2"/>
        <v>212.89999999999998</v>
      </c>
      <c r="K20" s="6">
        <f t="shared" si="2"/>
        <v>253.89999999999998</v>
      </c>
      <c r="L20" s="6">
        <f t="shared" si="2"/>
        <v>32.9</v>
      </c>
      <c r="M20" s="6">
        <f t="shared" si="2"/>
        <v>4.5</v>
      </c>
      <c r="N20" s="6">
        <f t="shared" si="2"/>
        <v>2.8</v>
      </c>
      <c r="O20" s="6">
        <f t="shared" si="2"/>
        <v>0.09999999999999987</v>
      </c>
      <c r="P20" s="6"/>
      <c r="Q20" s="6"/>
      <c r="R20" s="6"/>
      <c r="S20" s="6">
        <f t="shared" si="2"/>
        <v>2015.500000000001</v>
      </c>
    </row>
    <row r="21" spans="1:19" ht="15.75" customHeight="1">
      <c r="A21" s="36">
        <v>9</v>
      </c>
      <c r="B21" s="91" t="s">
        <v>33</v>
      </c>
      <c r="C21" s="95"/>
      <c r="D21" s="95"/>
      <c r="E21" s="96"/>
      <c r="F21" s="37" t="s">
        <v>23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15"/>
    </row>
    <row r="22" spans="1:19" ht="15.75" customHeight="1">
      <c r="A22" s="36">
        <v>10</v>
      </c>
      <c r="B22" s="101" t="s">
        <v>19</v>
      </c>
      <c r="C22" s="102"/>
      <c r="D22" s="102"/>
      <c r="E22" s="103"/>
      <c r="F22" s="37" t="s">
        <v>23</v>
      </c>
      <c r="G22" s="6">
        <f>G17+G20</f>
        <v>233.9</v>
      </c>
      <c r="H22" s="6">
        <f aca="true" t="shared" si="3" ref="H22:S22">H17+H20</f>
        <v>1237.9</v>
      </c>
      <c r="I22" s="6">
        <f t="shared" si="3"/>
        <v>1470.9</v>
      </c>
      <c r="J22" s="6">
        <f t="shared" si="3"/>
        <v>980.9</v>
      </c>
      <c r="K22" s="6">
        <f t="shared" si="3"/>
        <v>531.9</v>
      </c>
      <c r="L22" s="6">
        <f t="shared" si="3"/>
        <v>83.9</v>
      </c>
      <c r="M22" s="6">
        <f t="shared" si="3"/>
        <v>12.6</v>
      </c>
      <c r="N22" s="6">
        <f t="shared" si="3"/>
        <v>3</v>
      </c>
      <c r="O22" s="6">
        <f t="shared" si="3"/>
        <v>0.4999999999999999</v>
      </c>
      <c r="P22" s="6"/>
      <c r="Q22" s="6"/>
      <c r="R22" s="6"/>
      <c r="S22" s="6">
        <f t="shared" si="3"/>
        <v>4555.200000000001</v>
      </c>
    </row>
    <row r="23" spans="1:19" ht="18.75" customHeight="1">
      <c r="A23" s="67" t="s">
        <v>35</v>
      </c>
      <c r="B23" s="68"/>
      <c r="C23" s="68"/>
      <c r="D23" s="68"/>
      <c r="E23" s="68"/>
      <c r="F23" s="40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0"/>
    </row>
    <row r="24" spans="1:19" ht="15.75" customHeight="1">
      <c r="A24" s="36">
        <v>11</v>
      </c>
      <c r="B24" s="69" t="s">
        <v>38</v>
      </c>
      <c r="C24" s="69"/>
      <c r="D24" s="69"/>
      <c r="E24" s="70"/>
      <c r="F24" s="22" t="s">
        <v>27</v>
      </c>
      <c r="G24" s="31">
        <v>100</v>
      </c>
      <c r="H24" s="31">
        <v>100</v>
      </c>
      <c r="I24" s="31">
        <v>100</v>
      </c>
      <c r="J24" s="31">
        <v>100</v>
      </c>
      <c r="K24" s="31">
        <v>100</v>
      </c>
      <c r="L24" s="31">
        <v>100</v>
      </c>
      <c r="M24" s="31">
        <v>100</v>
      </c>
      <c r="N24" s="31">
        <v>100</v>
      </c>
      <c r="O24" s="31">
        <v>100</v>
      </c>
      <c r="P24" s="31">
        <v>100</v>
      </c>
      <c r="Q24" s="31">
        <v>100</v>
      </c>
      <c r="R24" s="31">
        <v>100</v>
      </c>
      <c r="S24" s="31">
        <v>100</v>
      </c>
    </row>
    <row r="25" spans="1:19" ht="15.75" customHeight="1">
      <c r="A25" s="36">
        <v>12</v>
      </c>
      <c r="B25" s="69" t="s">
        <v>28</v>
      </c>
      <c r="C25" s="69"/>
      <c r="D25" s="69"/>
      <c r="E25" s="70"/>
      <c r="F25" s="22" t="s">
        <v>27</v>
      </c>
      <c r="G25" s="31">
        <v>100</v>
      </c>
      <c r="H25" s="31">
        <v>100</v>
      </c>
      <c r="I25" s="31">
        <v>100</v>
      </c>
      <c r="J25" s="31">
        <v>100</v>
      </c>
      <c r="K25" s="31">
        <v>100</v>
      </c>
      <c r="L25" s="31">
        <v>100</v>
      </c>
      <c r="M25" s="31">
        <v>100</v>
      </c>
      <c r="N25" s="31">
        <v>100</v>
      </c>
      <c r="O25" s="31">
        <v>100</v>
      </c>
      <c r="P25" s="31">
        <v>100</v>
      </c>
      <c r="Q25" s="31">
        <v>100</v>
      </c>
      <c r="R25" s="31">
        <v>100</v>
      </c>
      <c r="S25" s="31">
        <v>100</v>
      </c>
    </row>
    <row r="26" spans="1:19" ht="17.25" customHeight="1">
      <c r="A26" s="36">
        <v>13</v>
      </c>
      <c r="B26" s="71" t="s">
        <v>34</v>
      </c>
      <c r="C26" s="72"/>
      <c r="D26" s="72"/>
      <c r="E26" s="73"/>
      <c r="F26" s="21" t="s">
        <v>23</v>
      </c>
      <c r="G26" s="5">
        <f>G16-G13</f>
        <v>0.10000000000000003</v>
      </c>
      <c r="H26" s="5">
        <f aca="true" t="shared" si="4" ref="H26:S26">H16-H13</f>
        <v>0.10000000000000003</v>
      </c>
      <c r="I26" s="5">
        <f t="shared" si="4"/>
        <v>0.10000000000000003</v>
      </c>
      <c r="J26" s="5">
        <f t="shared" si="4"/>
        <v>0.10000000000000003</v>
      </c>
      <c r="K26" s="5">
        <f t="shared" si="4"/>
        <v>0.10000000000000003</v>
      </c>
      <c r="L26" s="5">
        <f t="shared" si="4"/>
        <v>0.10000000000000003</v>
      </c>
      <c r="M26" s="5">
        <f t="shared" si="4"/>
        <v>0.10000000000000003</v>
      </c>
      <c r="N26" s="5">
        <f t="shared" si="4"/>
        <v>0.10000000000000003</v>
      </c>
      <c r="O26" s="5">
        <f t="shared" si="4"/>
        <v>0.10000000000000003</v>
      </c>
      <c r="P26" s="5">
        <f t="shared" si="4"/>
        <v>0.10000000000000003</v>
      </c>
      <c r="Q26" s="5">
        <f t="shared" si="4"/>
        <v>0.10000000000000003</v>
      </c>
      <c r="R26" s="5">
        <f t="shared" si="4"/>
        <v>0.10000000000000003</v>
      </c>
      <c r="S26" s="5">
        <f t="shared" si="4"/>
        <v>1.2000000000000006</v>
      </c>
    </row>
    <row r="27" spans="1:19" ht="18.75" customHeight="1">
      <c r="A27" s="36">
        <v>14</v>
      </c>
      <c r="B27" s="71" t="s">
        <v>51</v>
      </c>
      <c r="C27" s="127"/>
      <c r="D27" s="127"/>
      <c r="E27" s="127"/>
      <c r="F27" s="22" t="s">
        <v>27</v>
      </c>
      <c r="G27" s="5">
        <f>G16/G14*100</f>
        <v>0.17072129748186088</v>
      </c>
      <c r="H27" s="5">
        <f aca="true" t="shared" si="5" ref="H27:S27">H16/H14*100</f>
        <v>0.03230234999596221</v>
      </c>
      <c r="I27" s="5">
        <f t="shared" si="5"/>
        <v>0.02718684156868076</v>
      </c>
      <c r="J27" s="5">
        <f t="shared" si="5"/>
        <v>0.04076225415265465</v>
      </c>
      <c r="K27" s="5">
        <f t="shared" si="5"/>
        <v>0.07514559458951721</v>
      </c>
      <c r="L27" s="5">
        <f t="shared" si="5"/>
        <v>0.4744958481613286</v>
      </c>
      <c r="M27" s="5">
        <f t="shared" si="5"/>
        <v>3.076923076923077</v>
      </c>
      <c r="N27" s="5">
        <f t="shared" si="5"/>
        <v>11.764705882352942</v>
      </c>
      <c r="O27" s="5">
        <f t="shared" si="5"/>
        <v>44.44444444444445</v>
      </c>
      <c r="P27" s="5"/>
      <c r="Q27" s="5"/>
      <c r="R27" s="5"/>
      <c r="S27" s="5">
        <f t="shared" si="5"/>
        <v>0.10526315789473682</v>
      </c>
    </row>
    <row r="28" spans="1:19" ht="15" customHeight="1">
      <c r="A28" s="27"/>
      <c r="B28" s="23"/>
      <c r="C28" s="24"/>
      <c r="D28" s="24"/>
      <c r="E28" s="24"/>
      <c r="F28" s="12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28"/>
    </row>
    <row r="29" spans="1:19" ht="15" customHeight="1">
      <c r="A29" s="27"/>
      <c r="B29" s="23"/>
      <c r="C29" s="24"/>
      <c r="D29" s="24"/>
      <c r="E29" s="24"/>
      <c r="F29" s="12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28"/>
    </row>
    <row r="30" spans="1:19" ht="15" customHeight="1">
      <c r="A30" s="27"/>
      <c r="B30" s="23"/>
      <c r="C30" s="24"/>
      <c r="D30" s="24"/>
      <c r="E30" s="24"/>
      <c r="F30" s="12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28"/>
    </row>
    <row r="31" spans="1:19" ht="15" customHeight="1">
      <c r="A31" s="27"/>
      <c r="B31" s="23"/>
      <c r="C31" s="24"/>
      <c r="D31" s="24"/>
      <c r="E31" s="24"/>
      <c r="F31" s="12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28"/>
    </row>
    <row r="32" spans="1:19" ht="15" customHeight="1">
      <c r="A32" s="27"/>
      <c r="B32" s="23"/>
      <c r="C32" s="24"/>
      <c r="D32" s="24"/>
      <c r="E32" s="24"/>
      <c r="F32" s="12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28"/>
    </row>
    <row r="33" spans="1:19" ht="15" customHeight="1">
      <c r="A33" s="27"/>
      <c r="B33" s="23"/>
      <c r="C33" s="24"/>
      <c r="D33" s="24"/>
      <c r="E33" s="24"/>
      <c r="F33" s="12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28"/>
    </row>
    <row r="34" spans="1:19" ht="14.25">
      <c r="A34"/>
      <c r="B34" s="1"/>
      <c r="C34" s="1"/>
      <c r="D34" s="1"/>
      <c r="E34" s="1"/>
      <c r="F34" s="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8">
      <c r="A35"/>
      <c r="B35" s="108" t="s">
        <v>52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</row>
    <row r="36" spans="1:19" ht="15.75" customHeight="1">
      <c r="A36"/>
      <c r="B36" s="110" t="s">
        <v>31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</row>
    <row r="37" spans="1:19" ht="15.75">
      <c r="A37"/>
      <c r="B37" s="112" t="s">
        <v>21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</row>
    <row r="38" spans="1:19" ht="15">
      <c r="A38"/>
      <c r="B38" s="3"/>
      <c r="C38" s="2"/>
      <c r="D38" s="2"/>
      <c r="E38" s="2"/>
      <c r="F38" s="2"/>
      <c r="G38" s="4"/>
      <c r="H38" s="4"/>
      <c r="I38" s="4"/>
      <c r="J38" s="11"/>
      <c r="K38" s="4"/>
      <c r="L38" s="4"/>
      <c r="M38" s="4"/>
      <c r="N38" s="4"/>
      <c r="O38" s="4"/>
      <c r="P38" s="4"/>
      <c r="Q38" s="4"/>
      <c r="R38" s="4"/>
      <c r="S38" s="18"/>
    </row>
    <row r="39" spans="1:19" ht="15.75" customHeight="1">
      <c r="A39" s="113" t="s">
        <v>29</v>
      </c>
      <c r="B39" s="115" t="s">
        <v>0</v>
      </c>
      <c r="C39" s="116"/>
      <c r="D39" s="116"/>
      <c r="E39" s="117"/>
      <c r="F39" s="86" t="s">
        <v>22</v>
      </c>
      <c r="G39" s="78" t="s">
        <v>1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80"/>
      <c r="S39" s="131" t="s">
        <v>2</v>
      </c>
    </row>
    <row r="40" spans="1:19" ht="15.75" customHeight="1">
      <c r="A40" s="114"/>
      <c r="B40" s="118"/>
      <c r="C40" s="119"/>
      <c r="D40" s="119"/>
      <c r="E40" s="120"/>
      <c r="F40" s="87"/>
      <c r="G40" s="42" t="s">
        <v>5</v>
      </c>
      <c r="H40" s="42" t="s">
        <v>6</v>
      </c>
      <c r="I40" s="42" t="s">
        <v>7</v>
      </c>
      <c r="J40" s="42" t="s">
        <v>8</v>
      </c>
      <c r="K40" s="42" t="s">
        <v>9</v>
      </c>
      <c r="L40" s="42" t="s">
        <v>10</v>
      </c>
      <c r="M40" s="42" t="s">
        <v>11</v>
      </c>
      <c r="N40" s="43" t="s">
        <v>12</v>
      </c>
      <c r="O40" s="42" t="s">
        <v>13</v>
      </c>
      <c r="P40" s="43" t="s">
        <v>14</v>
      </c>
      <c r="Q40" s="42" t="s">
        <v>3</v>
      </c>
      <c r="R40" s="42" t="s">
        <v>4</v>
      </c>
      <c r="S40" s="133"/>
    </row>
    <row r="41" spans="1:19" ht="18" customHeight="1">
      <c r="A41" s="81" t="s">
        <v>40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3"/>
    </row>
    <row r="42" spans="1:19" ht="15.75" customHeight="1">
      <c r="A42" s="84" t="s">
        <v>32</v>
      </c>
      <c r="B42" s="85"/>
      <c r="C42" s="85"/>
      <c r="D42" s="85"/>
      <c r="E42" s="85"/>
      <c r="F42" s="33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5"/>
      <c r="S42" s="13"/>
    </row>
    <row r="43" spans="1:19" ht="15.75" customHeight="1">
      <c r="A43" s="36">
        <v>1</v>
      </c>
      <c r="B43" s="71" t="s">
        <v>36</v>
      </c>
      <c r="C43" s="104"/>
      <c r="D43" s="104"/>
      <c r="E43" s="105"/>
      <c r="F43" s="37" t="s">
        <v>23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6"/>
    </row>
    <row r="44" spans="1:19" ht="28.5" customHeight="1">
      <c r="A44" s="36">
        <v>2</v>
      </c>
      <c r="B44" s="71" t="s">
        <v>39</v>
      </c>
      <c r="C44" s="104"/>
      <c r="D44" s="104"/>
      <c r="E44" s="105"/>
      <c r="F44" s="20" t="s">
        <v>23</v>
      </c>
      <c r="G44" s="25">
        <v>619</v>
      </c>
      <c r="H44" s="25">
        <v>4942</v>
      </c>
      <c r="I44" s="25">
        <v>3537</v>
      </c>
      <c r="J44" s="25">
        <v>2189</v>
      </c>
      <c r="K44" s="25">
        <v>1452</v>
      </c>
      <c r="L44" s="25">
        <v>248</v>
      </c>
      <c r="M44" s="25">
        <v>58</v>
      </c>
      <c r="N44" s="25">
        <v>11.7</v>
      </c>
      <c r="O44" s="25">
        <v>2</v>
      </c>
      <c r="P44" s="25">
        <v>0.8</v>
      </c>
      <c r="Q44" s="25">
        <v>0.8</v>
      </c>
      <c r="R44" s="25">
        <v>0.9</v>
      </c>
      <c r="S44" s="26">
        <v>13061.2</v>
      </c>
    </row>
    <row r="45" spans="1:20" ht="15.75" customHeight="1">
      <c r="A45" s="36">
        <v>3</v>
      </c>
      <c r="B45" s="69" t="s">
        <v>37</v>
      </c>
      <c r="C45" s="69"/>
      <c r="D45" s="69"/>
      <c r="E45" s="70"/>
      <c r="F45" s="38" t="s">
        <v>23</v>
      </c>
      <c r="G45" s="5">
        <v>0.02</v>
      </c>
      <c r="H45" s="5">
        <v>0.02</v>
      </c>
      <c r="I45" s="5">
        <v>0.02</v>
      </c>
      <c r="J45" s="5">
        <v>0.02</v>
      </c>
      <c r="K45" s="5">
        <v>0.02</v>
      </c>
      <c r="L45" s="5">
        <v>0.02</v>
      </c>
      <c r="M45" s="5">
        <v>0.01</v>
      </c>
      <c r="N45" s="5">
        <v>0.01</v>
      </c>
      <c r="O45" s="5">
        <v>0.01</v>
      </c>
      <c r="P45" s="5">
        <v>0.01</v>
      </c>
      <c r="Q45" s="5">
        <v>0.02</v>
      </c>
      <c r="R45" s="5">
        <v>0.02</v>
      </c>
      <c r="S45" s="7">
        <f>SUM(G45:R45)</f>
        <v>0.2</v>
      </c>
      <c r="T45" s="44">
        <f>SUM(G45:R45)</f>
        <v>0.2</v>
      </c>
    </row>
    <row r="46" spans="1:19" ht="18.75" customHeight="1">
      <c r="A46" s="36">
        <v>4</v>
      </c>
      <c r="B46" s="97" t="s">
        <v>15</v>
      </c>
      <c r="C46" s="106"/>
      <c r="D46" s="106"/>
      <c r="E46" s="106"/>
      <c r="F46" s="38" t="s">
        <v>23</v>
      </c>
      <c r="G46" s="6">
        <f>G44+G45</f>
        <v>619.02</v>
      </c>
      <c r="H46" s="6">
        <f aca="true" t="shared" si="6" ref="H46:S46">H44+H45</f>
        <v>4942.02</v>
      </c>
      <c r="I46" s="6">
        <f t="shared" si="6"/>
        <v>3537.02</v>
      </c>
      <c r="J46" s="6">
        <f t="shared" si="6"/>
        <v>2189.02</v>
      </c>
      <c r="K46" s="6">
        <f t="shared" si="6"/>
        <v>1452.02</v>
      </c>
      <c r="L46" s="6">
        <f t="shared" si="6"/>
        <v>248.02</v>
      </c>
      <c r="M46" s="6">
        <f t="shared" si="6"/>
        <v>58.01</v>
      </c>
      <c r="N46" s="6">
        <f t="shared" si="6"/>
        <v>11.709999999999999</v>
      </c>
      <c r="O46" s="6">
        <f t="shared" si="6"/>
        <v>2.01</v>
      </c>
      <c r="P46" s="6">
        <f t="shared" si="6"/>
        <v>0.81</v>
      </c>
      <c r="Q46" s="6">
        <f t="shared" si="6"/>
        <v>0.8200000000000001</v>
      </c>
      <c r="R46" s="6">
        <f t="shared" si="6"/>
        <v>0.92</v>
      </c>
      <c r="S46" s="6">
        <f t="shared" si="6"/>
        <v>13061.400000000001</v>
      </c>
    </row>
    <row r="47" spans="1:19" ht="15.75" customHeight="1">
      <c r="A47" s="100" t="s">
        <v>16</v>
      </c>
      <c r="B47" s="95"/>
      <c r="C47" s="95"/>
      <c r="D47" s="95"/>
      <c r="E47" s="95"/>
      <c r="F47" s="3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0"/>
    </row>
    <row r="48" spans="1:20" ht="15.75" customHeight="1">
      <c r="A48" s="36">
        <v>5</v>
      </c>
      <c r="B48" s="90" t="s">
        <v>24</v>
      </c>
      <c r="C48" s="90"/>
      <c r="D48" s="90"/>
      <c r="E48" s="91"/>
      <c r="F48" s="37" t="s">
        <v>23</v>
      </c>
      <c r="G48" s="25">
        <v>0.04</v>
      </c>
      <c r="H48" s="25">
        <v>0.05</v>
      </c>
      <c r="I48" s="25">
        <v>0.05</v>
      </c>
      <c r="J48" s="25">
        <v>0.04</v>
      </c>
      <c r="K48" s="25">
        <v>0.04</v>
      </c>
      <c r="L48" s="25">
        <v>0.04</v>
      </c>
      <c r="M48" s="25">
        <v>0.04</v>
      </c>
      <c r="N48" s="25">
        <v>0.04</v>
      </c>
      <c r="O48" s="25">
        <v>0.04</v>
      </c>
      <c r="P48" s="25">
        <v>0.04</v>
      </c>
      <c r="Q48" s="25">
        <v>0.04</v>
      </c>
      <c r="R48" s="25">
        <v>0.04</v>
      </c>
      <c r="S48" s="26">
        <f>SUM(G48:R48)</f>
        <v>0.4999999999999999</v>
      </c>
      <c r="T48" s="44">
        <f>SUM(G48:R48)</f>
        <v>0.4999999999999999</v>
      </c>
    </row>
    <row r="49" spans="1:19" ht="15.75" customHeight="1">
      <c r="A49" s="36">
        <v>6</v>
      </c>
      <c r="B49" s="92" t="s">
        <v>25</v>
      </c>
      <c r="C49" s="93"/>
      <c r="D49" s="93"/>
      <c r="E49" s="94"/>
      <c r="F49" s="37" t="s">
        <v>23</v>
      </c>
      <c r="G49" s="25">
        <v>467</v>
      </c>
      <c r="H49" s="25">
        <v>3828</v>
      </c>
      <c r="I49" s="25">
        <v>2592</v>
      </c>
      <c r="J49" s="25">
        <v>1960</v>
      </c>
      <c r="K49" s="25">
        <v>1206</v>
      </c>
      <c r="L49" s="25">
        <v>170</v>
      </c>
      <c r="M49" s="25">
        <v>57</v>
      </c>
      <c r="N49" s="25">
        <v>10.1</v>
      </c>
      <c r="O49" s="25">
        <v>0</v>
      </c>
      <c r="P49" s="25">
        <v>0</v>
      </c>
      <c r="Q49" s="25">
        <v>0</v>
      </c>
      <c r="R49" s="25">
        <v>0</v>
      </c>
      <c r="S49" s="26">
        <f>SUM(G49:R49)</f>
        <v>10290.1</v>
      </c>
    </row>
    <row r="50" spans="1:19" ht="15.75" customHeight="1">
      <c r="A50" s="36">
        <v>7</v>
      </c>
      <c r="B50" s="97" t="s">
        <v>17</v>
      </c>
      <c r="C50" s="98"/>
      <c r="D50" s="98"/>
      <c r="E50" s="99"/>
      <c r="F50" s="37" t="s">
        <v>23</v>
      </c>
      <c r="G50" s="14">
        <f>G48+G49</f>
        <v>467.04</v>
      </c>
      <c r="H50" s="14">
        <f aca="true" t="shared" si="7" ref="H50:S50">H48+H49</f>
        <v>3828.05</v>
      </c>
      <c r="I50" s="14">
        <f t="shared" si="7"/>
        <v>2592.05</v>
      </c>
      <c r="J50" s="14">
        <f t="shared" si="7"/>
        <v>1960.04</v>
      </c>
      <c r="K50" s="14">
        <f t="shared" si="7"/>
        <v>1206.04</v>
      </c>
      <c r="L50" s="14">
        <f t="shared" si="7"/>
        <v>170.04</v>
      </c>
      <c r="M50" s="14">
        <f t="shared" si="7"/>
        <v>57.04</v>
      </c>
      <c r="N50" s="14">
        <f t="shared" si="7"/>
        <v>10.139999999999999</v>
      </c>
      <c r="O50" s="14">
        <f t="shared" si="7"/>
        <v>0.04</v>
      </c>
      <c r="P50" s="14">
        <f t="shared" si="7"/>
        <v>0.04</v>
      </c>
      <c r="Q50" s="14">
        <f t="shared" si="7"/>
        <v>0.04</v>
      </c>
      <c r="R50" s="14">
        <f t="shared" si="7"/>
        <v>0.04</v>
      </c>
      <c r="S50" s="14">
        <f t="shared" si="7"/>
        <v>10290.6</v>
      </c>
    </row>
    <row r="51" spans="1:19" ht="15.75" customHeight="1">
      <c r="A51" s="100" t="s">
        <v>18</v>
      </c>
      <c r="B51" s="95"/>
      <c r="C51" s="95"/>
      <c r="D51" s="95"/>
      <c r="E51" s="95"/>
      <c r="F51" s="40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10"/>
    </row>
    <row r="52" spans="1:19" ht="19.5" customHeight="1">
      <c r="A52" s="36">
        <v>8</v>
      </c>
      <c r="B52" s="69" t="s">
        <v>26</v>
      </c>
      <c r="C52" s="69"/>
      <c r="D52" s="69"/>
      <c r="E52" s="69"/>
      <c r="F52" s="37" t="s">
        <v>23</v>
      </c>
      <c r="G52" s="6">
        <f>G46-G50</f>
        <v>151.97999999999996</v>
      </c>
      <c r="H52" s="6">
        <f aca="true" t="shared" si="8" ref="H52:S52">H46-H50</f>
        <v>1113.9700000000003</v>
      </c>
      <c r="I52" s="6">
        <f t="shared" si="8"/>
        <v>944.9699999999998</v>
      </c>
      <c r="J52" s="6">
        <f t="shared" si="8"/>
        <v>228.98000000000002</v>
      </c>
      <c r="K52" s="6">
        <f t="shared" si="8"/>
        <v>245.98000000000002</v>
      </c>
      <c r="L52" s="6">
        <f t="shared" si="8"/>
        <v>77.98000000000002</v>
      </c>
      <c r="M52" s="6">
        <f t="shared" si="8"/>
        <v>0.9699999999999989</v>
      </c>
      <c r="N52" s="6">
        <f t="shared" si="8"/>
        <v>1.5700000000000003</v>
      </c>
      <c r="O52" s="6">
        <f t="shared" si="8"/>
        <v>1.9699999999999998</v>
      </c>
      <c r="P52" s="6">
        <f t="shared" si="8"/>
        <v>0.77</v>
      </c>
      <c r="Q52" s="6">
        <f t="shared" si="8"/>
        <v>0.78</v>
      </c>
      <c r="R52" s="6">
        <f t="shared" si="8"/>
        <v>0.88</v>
      </c>
      <c r="S52" s="6">
        <f t="shared" si="8"/>
        <v>2770.800000000001</v>
      </c>
    </row>
    <row r="53" spans="1:19" ht="15.75" customHeight="1">
      <c r="A53" s="36">
        <v>9</v>
      </c>
      <c r="B53" s="91" t="s">
        <v>33</v>
      </c>
      <c r="C53" s="95"/>
      <c r="D53" s="95"/>
      <c r="E53" s="96"/>
      <c r="F53" s="37" t="s">
        <v>23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15"/>
    </row>
    <row r="54" spans="1:19" ht="15.75" customHeight="1">
      <c r="A54" s="36">
        <v>10</v>
      </c>
      <c r="B54" s="101" t="s">
        <v>19</v>
      </c>
      <c r="C54" s="102"/>
      <c r="D54" s="102"/>
      <c r="E54" s="103"/>
      <c r="F54" s="37" t="s">
        <v>23</v>
      </c>
      <c r="G54" s="6">
        <f>G49+G52</f>
        <v>618.98</v>
      </c>
      <c r="H54" s="6">
        <f aca="true" t="shared" si="9" ref="H54:S54">H49+H52</f>
        <v>4941.97</v>
      </c>
      <c r="I54" s="6">
        <f t="shared" si="9"/>
        <v>3536.97</v>
      </c>
      <c r="J54" s="6">
        <f t="shared" si="9"/>
        <v>2188.98</v>
      </c>
      <c r="K54" s="6">
        <f t="shared" si="9"/>
        <v>1451.98</v>
      </c>
      <c r="L54" s="6">
        <f t="shared" si="9"/>
        <v>247.98000000000002</v>
      </c>
      <c r="M54" s="6">
        <f t="shared" si="9"/>
        <v>57.97</v>
      </c>
      <c r="N54" s="6">
        <f t="shared" si="9"/>
        <v>11.67</v>
      </c>
      <c r="O54" s="6">
        <f t="shared" si="9"/>
        <v>1.9699999999999998</v>
      </c>
      <c r="P54" s="6">
        <f t="shared" si="9"/>
        <v>0.77</v>
      </c>
      <c r="Q54" s="6">
        <f t="shared" si="9"/>
        <v>0.78</v>
      </c>
      <c r="R54" s="6">
        <f t="shared" si="9"/>
        <v>0.88</v>
      </c>
      <c r="S54" s="6">
        <f t="shared" si="9"/>
        <v>13060.900000000001</v>
      </c>
    </row>
    <row r="55" spans="1:19" ht="15.75" customHeight="1">
      <c r="A55" s="67" t="s">
        <v>35</v>
      </c>
      <c r="B55" s="68"/>
      <c r="C55" s="68"/>
      <c r="D55" s="68"/>
      <c r="E55" s="68"/>
      <c r="F55" s="40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10"/>
    </row>
    <row r="56" spans="1:19" ht="17.25" customHeight="1">
      <c r="A56" s="36">
        <v>11</v>
      </c>
      <c r="B56" s="69" t="s">
        <v>38</v>
      </c>
      <c r="C56" s="69"/>
      <c r="D56" s="69"/>
      <c r="E56" s="70"/>
      <c r="F56" s="22" t="s">
        <v>27</v>
      </c>
      <c r="G56" s="31">
        <v>100</v>
      </c>
      <c r="H56" s="31">
        <v>100</v>
      </c>
      <c r="I56" s="31">
        <v>100</v>
      </c>
      <c r="J56" s="31">
        <v>100</v>
      </c>
      <c r="K56" s="31">
        <v>100</v>
      </c>
      <c r="L56" s="31">
        <v>100</v>
      </c>
      <c r="M56" s="31">
        <v>100</v>
      </c>
      <c r="N56" s="31">
        <v>100</v>
      </c>
      <c r="O56" s="31">
        <v>100</v>
      </c>
      <c r="P56" s="31">
        <v>100</v>
      </c>
      <c r="Q56" s="31">
        <v>100</v>
      </c>
      <c r="R56" s="31">
        <v>100</v>
      </c>
      <c r="S56" s="31">
        <v>100</v>
      </c>
    </row>
    <row r="57" spans="1:19" ht="15.75" customHeight="1">
      <c r="A57" s="36">
        <v>12</v>
      </c>
      <c r="B57" s="69" t="s">
        <v>28</v>
      </c>
      <c r="C57" s="69"/>
      <c r="D57" s="69"/>
      <c r="E57" s="70"/>
      <c r="F57" s="22" t="s">
        <v>27</v>
      </c>
      <c r="G57" s="31">
        <v>100</v>
      </c>
      <c r="H57" s="31">
        <v>100</v>
      </c>
      <c r="I57" s="31">
        <v>100</v>
      </c>
      <c r="J57" s="31">
        <v>100</v>
      </c>
      <c r="K57" s="31">
        <v>100</v>
      </c>
      <c r="L57" s="31">
        <v>100</v>
      </c>
      <c r="M57" s="31">
        <v>100</v>
      </c>
      <c r="N57" s="31">
        <v>100</v>
      </c>
      <c r="O57" s="31">
        <v>100</v>
      </c>
      <c r="P57" s="31">
        <v>100</v>
      </c>
      <c r="Q57" s="31">
        <v>100</v>
      </c>
      <c r="R57" s="31">
        <v>100</v>
      </c>
      <c r="S57" s="31">
        <v>100</v>
      </c>
    </row>
    <row r="58" spans="1:19" ht="17.25" customHeight="1">
      <c r="A58" s="36">
        <v>13</v>
      </c>
      <c r="B58" s="71" t="s">
        <v>34</v>
      </c>
      <c r="C58" s="72"/>
      <c r="D58" s="72"/>
      <c r="E58" s="73"/>
      <c r="F58" s="21" t="s">
        <v>23</v>
      </c>
      <c r="G58" s="5">
        <f>G48-G45</f>
        <v>0.02</v>
      </c>
      <c r="H58" s="5">
        <f aca="true" t="shared" si="10" ref="H58:S58">H48-H45</f>
        <v>0.030000000000000002</v>
      </c>
      <c r="I58" s="5">
        <f t="shared" si="10"/>
        <v>0.030000000000000002</v>
      </c>
      <c r="J58" s="5">
        <f t="shared" si="10"/>
        <v>0.02</v>
      </c>
      <c r="K58" s="5">
        <f t="shared" si="10"/>
        <v>0.02</v>
      </c>
      <c r="L58" s="5">
        <f t="shared" si="10"/>
        <v>0.02</v>
      </c>
      <c r="M58" s="5">
        <f t="shared" si="10"/>
        <v>0.03</v>
      </c>
      <c r="N58" s="5">
        <f t="shared" si="10"/>
        <v>0.03</v>
      </c>
      <c r="O58" s="5">
        <f t="shared" si="10"/>
        <v>0.03</v>
      </c>
      <c r="P58" s="5">
        <f t="shared" si="10"/>
        <v>0.03</v>
      </c>
      <c r="Q58" s="5">
        <f t="shared" si="10"/>
        <v>0.02</v>
      </c>
      <c r="R58" s="5">
        <f t="shared" si="10"/>
        <v>0.02</v>
      </c>
      <c r="S58" s="5">
        <f t="shared" si="10"/>
        <v>0.2999999999999999</v>
      </c>
    </row>
    <row r="59" spans="1:19" ht="18" customHeight="1">
      <c r="A59" s="36">
        <v>14</v>
      </c>
      <c r="B59" s="71" t="s">
        <v>51</v>
      </c>
      <c r="C59" s="127"/>
      <c r="D59" s="127"/>
      <c r="E59" s="127"/>
      <c r="F59" s="22" t="s">
        <v>27</v>
      </c>
      <c r="G59" s="5">
        <f>G48/G46*100</f>
        <v>0.006461826758424607</v>
      </c>
      <c r="H59" s="5" t="s">
        <v>53</v>
      </c>
      <c r="I59" s="5" t="s">
        <v>53</v>
      </c>
      <c r="J59" s="5" t="s">
        <v>53</v>
      </c>
      <c r="K59" s="5" t="s">
        <v>53</v>
      </c>
      <c r="L59" s="5">
        <f aca="true" t="shared" si="11" ref="L59:R59">L48/L46*100</f>
        <v>0.0161277316345456</v>
      </c>
      <c r="M59" s="5">
        <f t="shared" si="11"/>
        <v>0.06895362868470954</v>
      </c>
      <c r="N59" s="5">
        <f t="shared" si="11"/>
        <v>0.34158838599487623</v>
      </c>
      <c r="O59" s="5">
        <f t="shared" si="11"/>
        <v>1.9900497512437814</v>
      </c>
      <c r="P59" s="5">
        <f t="shared" si="11"/>
        <v>4.938271604938271</v>
      </c>
      <c r="Q59" s="5">
        <f t="shared" si="11"/>
        <v>4.878048780487805</v>
      </c>
      <c r="R59" s="5">
        <f t="shared" si="11"/>
        <v>4.3478260869565215</v>
      </c>
      <c r="S59" s="5" t="s">
        <v>53</v>
      </c>
    </row>
    <row r="60" spans="1:19" ht="15" customHeight="1">
      <c r="A60" s="27"/>
      <c r="B60" s="23"/>
      <c r="C60" s="24"/>
      <c r="D60" s="24"/>
      <c r="E60" s="24"/>
      <c r="F60" s="12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28"/>
    </row>
    <row r="61" spans="1:19" ht="15" customHeight="1">
      <c r="A61" s="27"/>
      <c r="B61" s="23"/>
      <c r="C61" s="24"/>
      <c r="D61" s="24"/>
      <c r="E61" s="24"/>
      <c r="F61" s="12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28"/>
    </row>
    <row r="62" spans="1:19" ht="15" customHeight="1">
      <c r="A62" s="27"/>
      <c r="B62" s="23"/>
      <c r="C62" s="24"/>
      <c r="D62" s="24"/>
      <c r="E62" s="24"/>
      <c r="F62" s="12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28"/>
    </row>
    <row r="63" spans="1:19" ht="15" customHeight="1">
      <c r="A63" s="27"/>
      <c r="B63" s="23"/>
      <c r="C63" s="24"/>
      <c r="D63" s="24"/>
      <c r="E63" s="24"/>
      <c r="F63" s="12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28"/>
    </row>
    <row r="64" spans="1:19" ht="15" customHeight="1">
      <c r="A64" s="27"/>
      <c r="B64" s="23"/>
      <c r="C64" s="24"/>
      <c r="D64" s="24"/>
      <c r="E64" s="24"/>
      <c r="F64" s="12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28"/>
    </row>
    <row r="65" spans="1:19" ht="15" customHeight="1">
      <c r="A65" s="27"/>
      <c r="B65" s="23"/>
      <c r="C65" s="24"/>
      <c r="D65" s="24"/>
      <c r="E65" s="24"/>
      <c r="F65" s="12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28"/>
    </row>
    <row r="66" spans="1:19" ht="15" customHeight="1">
      <c r="A66" s="27"/>
      <c r="B66" s="23"/>
      <c r="C66" s="24"/>
      <c r="D66" s="24"/>
      <c r="E66" s="24"/>
      <c r="F66" s="12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28"/>
    </row>
    <row r="67" spans="1:19" ht="15" customHeight="1">
      <c r="A67"/>
      <c r="B67" s="1"/>
      <c r="C67" s="1"/>
      <c r="D67" s="1"/>
      <c r="E67" s="1"/>
      <c r="F67" s="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8">
      <c r="A68"/>
      <c r="B68" s="108" t="s">
        <v>52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</row>
    <row r="69" spans="1:19" ht="15.75" customHeight="1">
      <c r="A69"/>
      <c r="B69" s="110" t="s">
        <v>31</v>
      </c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</row>
    <row r="70" spans="1:19" ht="15.75">
      <c r="A70"/>
      <c r="B70" s="112" t="s">
        <v>21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</row>
    <row r="71" spans="1:19" ht="15">
      <c r="A71"/>
      <c r="B71" s="3"/>
      <c r="C71" s="2"/>
      <c r="D71" s="2"/>
      <c r="E71" s="2"/>
      <c r="F71" s="2"/>
      <c r="G71" s="4"/>
      <c r="H71" s="4"/>
      <c r="I71" s="4"/>
      <c r="J71" s="11"/>
      <c r="K71" s="4"/>
      <c r="L71" s="4"/>
      <c r="M71" s="4"/>
      <c r="N71" s="4"/>
      <c r="O71" s="4"/>
      <c r="P71" s="4"/>
      <c r="Q71" s="4"/>
      <c r="R71" s="4"/>
      <c r="S71" s="18"/>
    </row>
    <row r="72" spans="1:19" ht="15.75" customHeight="1">
      <c r="A72" s="113" t="s">
        <v>29</v>
      </c>
      <c r="B72" s="115" t="s">
        <v>0</v>
      </c>
      <c r="C72" s="116"/>
      <c r="D72" s="116"/>
      <c r="E72" s="117"/>
      <c r="F72" s="86" t="s">
        <v>22</v>
      </c>
      <c r="G72" s="78" t="s">
        <v>1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80"/>
      <c r="S72" s="131" t="s">
        <v>2</v>
      </c>
    </row>
    <row r="73" spans="1:19" ht="15.75" customHeight="1">
      <c r="A73" s="114"/>
      <c r="B73" s="118"/>
      <c r="C73" s="119"/>
      <c r="D73" s="119"/>
      <c r="E73" s="120"/>
      <c r="F73" s="87"/>
      <c r="G73" s="42" t="s">
        <v>5</v>
      </c>
      <c r="H73" s="42" t="s">
        <v>6</v>
      </c>
      <c r="I73" s="42" t="s">
        <v>7</v>
      </c>
      <c r="J73" s="42" t="s">
        <v>8</v>
      </c>
      <c r="K73" s="42" t="s">
        <v>9</v>
      </c>
      <c r="L73" s="42" t="s">
        <v>10</v>
      </c>
      <c r="M73" s="42" t="s">
        <v>11</v>
      </c>
      <c r="N73" s="43" t="s">
        <v>12</v>
      </c>
      <c r="O73" s="42" t="s">
        <v>13</v>
      </c>
      <c r="P73" s="43" t="s">
        <v>14</v>
      </c>
      <c r="Q73" s="42" t="s">
        <v>3</v>
      </c>
      <c r="R73" s="42" t="s">
        <v>4</v>
      </c>
      <c r="S73" s="133"/>
    </row>
    <row r="74" spans="1:19" ht="19.5" customHeight="1">
      <c r="A74" s="81" t="s">
        <v>41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3"/>
    </row>
    <row r="75" spans="1:19" ht="15.75" customHeight="1">
      <c r="A75" s="84" t="s">
        <v>32</v>
      </c>
      <c r="B75" s="85"/>
      <c r="C75" s="85"/>
      <c r="D75" s="85"/>
      <c r="E75" s="85"/>
      <c r="F75" s="33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5"/>
      <c r="S75" s="13"/>
    </row>
    <row r="76" spans="1:19" ht="15.75" customHeight="1">
      <c r="A76" s="36">
        <v>1</v>
      </c>
      <c r="B76" s="71" t="s">
        <v>36</v>
      </c>
      <c r="C76" s="104"/>
      <c r="D76" s="104"/>
      <c r="E76" s="105"/>
      <c r="F76" s="37" t="s">
        <v>23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6"/>
    </row>
    <row r="77" spans="1:19" ht="25.5" customHeight="1">
      <c r="A77" s="36">
        <v>2</v>
      </c>
      <c r="B77" s="71" t="s">
        <v>39</v>
      </c>
      <c r="C77" s="104"/>
      <c r="D77" s="104"/>
      <c r="E77" s="105"/>
      <c r="F77" s="38" t="s">
        <v>23</v>
      </c>
      <c r="G77" s="25">
        <v>34</v>
      </c>
      <c r="H77" s="25">
        <v>950</v>
      </c>
      <c r="I77" s="25">
        <v>1156</v>
      </c>
      <c r="J77" s="25">
        <v>842</v>
      </c>
      <c r="K77" s="25">
        <v>245</v>
      </c>
      <c r="L77" s="25">
        <v>35</v>
      </c>
      <c r="M77" s="25">
        <v>10.7</v>
      </c>
      <c r="N77" s="25">
        <v>1.8</v>
      </c>
      <c r="O77" s="25"/>
      <c r="P77" s="25"/>
      <c r="Q77" s="25"/>
      <c r="R77" s="25"/>
      <c r="S77" s="26">
        <v>3274.5</v>
      </c>
    </row>
    <row r="78" spans="1:19" ht="15.75" customHeight="1">
      <c r="A78" s="36">
        <v>3</v>
      </c>
      <c r="B78" s="69" t="s">
        <v>37</v>
      </c>
      <c r="C78" s="69"/>
      <c r="D78" s="69"/>
      <c r="E78" s="70"/>
      <c r="F78" s="38" t="s">
        <v>23</v>
      </c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ht="15.75" customHeight="1">
      <c r="A79" s="36">
        <v>4</v>
      </c>
      <c r="B79" s="97" t="s">
        <v>15</v>
      </c>
      <c r="C79" s="106"/>
      <c r="D79" s="106"/>
      <c r="E79" s="106"/>
      <c r="F79" s="38" t="s">
        <v>23</v>
      </c>
      <c r="G79" s="25">
        <v>34</v>
      </c>
      <c r="H79" s="25">
        <v>950</v>
      </c>
      <c r="I79" s="25">
        <v>1156</v>
      </c>
      <c r="J79" s="25">
        <v>842</v>
      </c>
      <c r="K79" s="25">
        <v>245</v>
      </c>
      <c r="L79" s="25">
        <v>35</v>
      </c>
      <c r="M79" s="25">
        <v>10.7</v>
      </c>
      <c r="N79" s="25">
        <v>1.8</v>
      </c>
      <c r="O79" s="25"/>
      <c r="P79" s="25"/>
      <c r="Q79" s="25"/>
      <c r="R79" s="25"/>
      <c r="S79" s="26">
        <v>3274.5</v>
      </c>
    </row>
    <row r="80" spans="1:19" ht="18.75" customHeight="1">
      <c r="A80" s="100" t="s">
        <v>16</v>
      </c>
      <c r="B80" s="95"/>
      <c r="C80" s="95"/>
      <c r="D80" s="95"/>
      <c r="E80" s="95"/>
      <c r="F80" s="3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10"/>
    </row>
    <row r="81" spans="1:20" ht="15.75" customHeight="1">
      <c r="A81" s="36">
        <v>5</v>
      </c>
      <c r="B81" s="90" t="s">
        <v>24</v>
      </c>
      <c r="C81" s="90"/>
      <c r="D81" s="90"/>
      <c r="E81" s="91"/>
      <c r="F81" s="37" t="s">
        <v>23</v>
      </c>
      <c r="G81" s="25">
        <v>0.01</v>
      </c>
      <c r="H81" s="25">
        <v>0.01</v>
      </c>
      <c r="I81" s="25">
        <v>0.01</v>
      </c>
      <c r="J81" s="25">
        <v>0.01</v>
      </c>
      <c r="K81" s="25">
        <v>0.01</v>
      </c>
      <c r="L81" s="25">
        <v>0.01</v>
      </c>
      <c r="M81" s="25">
        <v>0.01</v>
      </c>
      <c r="N81" s="25">
        <v>0.01</v>
      </c>
      <c r="O81" s="25">
        <v>0.01</v>
      </c>
      <c r="P81" s="25">
        <v>0.01</v>
      </c>
      <c r="Q81" s="25">
        <v>0.01</v>
      </c>
      <c r="R81" s="25">
        <v>0.01</v>
      </c>
      <c r="S81" s="26">
        <v>0.12</v>
      </c>
      <c r="T81" s="44">
        <f>SUM(G81:R81)</f>
        <v>0.11999999999999998</v>
      </c>
    </row>
    <row r="82" spans="1:19" ht="15.75" customHeight="1">
      <c r="A82" s="36">
        <v>6</v>
      </c>
      <c r="B82" s="92" t="s">
        <v>25</v>
      </c>
      <c r="C82" s="93"/>
      <c r="D82" s="93"/>
      <c r="E82" s="94"/>
      <c r="F82" s="37" t="s">
        <v>23</v>
      </c>
      <c r="G82" s="25">
        <v>2.5</v>
      </c>
      <c r="H82" s="25">
        <v>913</v>
      </c>
      <c r="I82" s="25">
        <v>983</v>
      </c>
      <c r="J82" s="25">
        <v>629</v>
      </c>
      <c r="K82" s="25">
        <v>207</v>
      </c>
      <c r="L82" s="25">
        <v>30</v>
      </c>
      <c r="M82" s="25">
        <v>6.7</v>
      </c>
      <c r="N82" s="25">
        <v>1</v>
      </c>
      <c r="O82" s="25"/>
      <c r="P82" s="25"/>
      <c r="Q82" s="25"/>
      <c r="R82" s="25"/>
      <c r="S82" s="25">
        <v>2772.2</v>
      </c>
    </row>
    <row r="83" spans="1:19" ht="15.75" customHeight="1">
      <c r="A83" s="36">
        <v>7</v>
      </c>
      <c r="B83" s="97" t="s">
        <v>17</v>
      </c>
      <c r="C83" s="98"/>
      <c r="D83" s="98"/>
      <c r="E83" s="99"/>
      <c r="F83" s="37" t="s">
        <v>23</v>
      </c>
      <c r="G83" s="14">
        <f>G81+G82</f>
        <v>2.51</v>
      </c>
      <c r="H83" s="14">
        <f aca="true" t="shared" si="12" ref="H83:S83">H81+H82</f>
        <v>913.01</v>
      </c>
      <c r="I83" s="14">
        <f t="shared" si="12"/>
        <v>983.01</v>
      </c>
      <c r="J83" s="14">
        <f t="shared" si="12"/>
        <v>629.01</v>
      </c>
      <c r="K83" s="14">
        <f t="shared" si="12"/>
        <v>207.01</v>
      </c>
      <c r="L83" s="14">
        <f t="shared" si="12"/>
        <v>30.01</v>
      </c>
      <c r="M83" s="14">
        <f t="shared" si="12"/>
        <v>6.71</v>
      </c>
      <c r="N83" s="14">
        <f t="shared" si="12"/>
        <v>1.01</v>
      </c>
      <c r="O83" s="14">
        <f t="shared" si="12"/>
        <v>0.01</v>
      </c>
      <c r="P83" s="14">
        <f t="shared" si="12"/>
        <v>0.01</v>
      </c>
      <c r="Q83" s="14">
        <f t="shared" si="12"/>
        <v>0.01</v>
      </c>
      <c r="R83" s="14">
        <f t="shared" si="12"/>
        <v>0.01</v>
      </c>
      <c r="S83" s="14">
        <f t="shared" si="12"/>
        <v>2772.3199999999997</v>
      </c>
    </row>
    <row r="84" spans="1:19" ht="15.75" customHeight="1">
      <c r="A84" s="100" t="s">
        <v>18</v>
      </c>
      <c r="B84" s="95"/>
      <c r="C84" s="95"/>
      <c r="D84" s="95"/>
      <c r="E84" s="95"/>
      <c r="F84" s="40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10"/>
    </row>
    <row r="85" spans="1:19" ht="15.75" customHeight="1">
      <c r="A85" s="36">
        <v>8</v>
      </c>
      <c r="B85" s="69" t="s">
        <v>26</v>
      </c>
      <c r="C85" s="69"/>
      <c r="D85" s="69"/>
      <c r="E85" s="69"/>
      <c r="F85" s="37" t="s">
        <v>23</v>
      </c>
      <c r="G85" s="6">
        <f>G79-G83</f>
        <v>31.490000000000002</v>
      </c>
      <c r="H85" s="6">
        <f aca="true" t="shared" si="13" ref="H85:S85">H79-H83</f>
        <v>36.99000000000001</v>
      </c>
      <c r="I85" s="6">
        <f t="shared" si="13"/>
        <v>172.99</v>
      </c>
      <c r="J85" s="6">
        <f t="shared" si="13"/>
        <v>212.99</v>
      </c>
      <c r="K85" s="6">
        <f t="shared" si="13"/>
        <v>37.99000000000001</v>
      </c>
      <c r="L85" s="6">
        <f t="shared" si="13"/>
        <v>4.989999999999998</v>
      </c>
      <c r="M85" s="6">
        <f t="shared" si="13"/>
        <v>3.9899999999999993</v>
      </c>
      <c r="N85" s="6">
        <f t="shared" si="13"/>
        <v>0.79</v>
      </c>
      <c r="O85" s="6"/>
      <c r="P85" s="6"/>
      <c r="Q85" s="6"/>
      <c r="R85" s="6"/>
      <c r="S85" s="6">
        <f t="shared" si="13"/>
        <v>502.1800000000003</v>
      </c>
    </row>
    <row r="86" spans="1:19" ht="18.75" customHeight="1">
      <c r="A86" s="36">
        <v>9</v>
      </c>
      <c r="B86" s="91" t="s">
        <v>33</v>
      </c>
      <c r="C86" s="95"/>
      <c r="D86" s="95"/>
      <c r="E86" s="96"/>
      <c r="F86" s="37" t="s">
        <v>23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15"/>
    </row>
    <row r="87" spans="1:19" ht="15.75" customHeight="1">
      <c r="A87" s="36">
        <v>10</v>
      </c>
      <c r="B87" s="101" t="s">
        <v>19</v>
      </c>
      <c r="C87" s="102"/>
      <c r="D87" s="102"/>
      <c r="E87" s="103"/>
      <c r="F87" s="37" t="s">
        <v>23</v>
      </c>
      <c r="G87" s="6">
        <f>G82+G85</f>
        <v>33.99</v>
      </c>
      <c r="H87" s="6">
        <f aca="true" t="shared" si="14" ref="H87:S87">H82+H85</f>
        <v>949.99</v>
      </c>
      <c r="I87" s="6">
        <f t="shared" si="14"/>
        <v>1155.99</v>
      </c>
      <c r="J87" s="6">
        <f t="shared" si="14"/>
        <v>841.99</v>
      </c>
      <c r="K87" s="6">
        <f t="shared" si="14"/>
        <v>244.99</v>
      </c>
      <c r="L87" s="6">
        <f t="shared" si="14"/>
        <v>34.989999999999995</v>
      </c>
      <c r="M87" s="6">
        <f t="shared" si="14"/>
        <v>10.69</v>
      </c>
      <c r="N87" s="6">
        <f t="shared" si="14"/>
        <v>1.79</v>
      </c>
      <c r="O87" s="6"/>
      <c r="P87" s="6"/>
      <c r="Q87" s="6"/>
      <c r="R87" s="6"/>
      <c r="S87" s="6">
        <f t="shared" si="14"/>
        <v>3274.38</v>
      </c>
    </row>
    <row r="88" spans="1:19" ht="15.75" customHeight="1">
      <c r="A88" s="67" t="s">
        <v>35</v>
      </c>
      <c r="B88" s="68"/>
      <c r="C88" s="68"/>
      <c r="D88" s="68"/>
      <c r="E88" s="68"/>
      <c r="F88" s="40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10"/>
    </row>
    <row r="89" spans="1:19" ht="15.75" customHeight="1">
      <c r="A89" s="36">
        <v>11</v>
      </c>
      <c r="B89" s="69" t="s">
        <v>38</v>
      </c>
      <c r="C89" s="69"/>
      <c r="D89" s="69"/>
      <c r="E89" s="70"/>
      <c r="F89" s="41" t="s">
        <v>27</v>
      </c>
      <c r="G89" s="31">
        <v>100</v>
      </c>
      <c r="H89" s="31">
        <v>100</v>
      </c>
      <c r="I89" s="31">
        <v>100</v>
      </c>
      <c r="J89" s="31">
        <v>100</v>
      </c>
      <c r="K89" s="31">
        <v>100</v>
      </c>
      <c r="L89" s="31">
        <v>100</v>
      </c>
      <c r="M89" s="31">
        <v>100</v>
      </c>
      <c r="N89" s="31">
        <v>100</v>
      </c>
      <c r="O89" s="31">
        <v>100</v>
      </c>
      <c r="P89" s="31">
        <v>100</v>
      </c>
      <c r="Q89" s="31">
        <v>100</v>
      </c>
      <c r="R89" s="31">
        <v>100</v>
      </c>
      <c r="S89" s="31">
        <v>100</v>
      </c>
    </row>
    <row r="90" spans="1:19" ht="18.75" customHeight="1">
      <c r="A90" s="36">
        <v>12</v>
      </c>
      <c r="B90" s="69" t="s">
        <v>28</v>
      </c>
      <c r="C90" s="69"/>
      <c r="D90" s="69"/>
      <c r="E90" s="70"/>
      <c r="F90" s="41" t="s">
        <v>27</v>
      </c>
      <c r="G90" s="31">
        <v>100</v>
      </c>
      <c r="H90" s="31">
        <v>100</v>
      </c>
      <c r="I90" s="31">
        <v>100</v>
      </c>
      <c r="J90" s="31">
        <v>100</v>
      </c>
      <c r="K90" s="31">
        <v>100</v>
      </c>
      <c r="L90" s="31">
        <v>100</v>
      </c>
      <c r="M90" s="31">
        <v>100</v>
      </c>
      <c r="N90" s="31">
        <v>100</v>
      </c>
      <c r="O90" s="31">
        <v>100</v>
      </c>
      <c r="P90" s="31">
        <v>100</v>
      </c>
      <c r="Q90" s="31">
        <v>100</v>
      </c>
      <c r="R90" s="31">
        <v>100</v>
      </c>
      <c r="S90" s="31">
        <v>100</v>
      </c>
    </row>
    <row r="91" spans="1:19" ht="17.25" customHeight="1">
      <c r="A91" s="36">
        <v>13</v>
      </c>
      <c r="B91" s="71" t="s">
        <v>34</v>
      </c>
      <c r="C91" s="72"/>
      <c r="D91" s="72"/>
      <c r="E91" s="73"/>
      <c r="F91" s="37" t="s">
        <v>23</v>
      </c>
      <c r="G91" s="5">
        <f>G81-G78</f>
        <v>0.01</v>
      </c>
      <c r="H91" s="5">
        <f aca="true" t="shared" si="15" ref="H91:S91">H81-H78</f>
        <v>0.01</v>
      </c>
      <c r="I91" s="5">
        <f t="shared" si="15"/>
        <v>0.01</v>
      </c>
      <c r="J91" s="5">
        <f t="shared" si="15"/>
        <v>0.01</v>
      </c>
      <c r="K91" s="5">
        <f t="shared" si="15"/>
        <v>0.01</v>
      </c>
      <c r="L91" s="5">
        <f t="shared" si="15"/>
        <v>0.01</v>
      </c>
      <c r="M91" s="5">
        <f t="shared" si="15"/>
        <v>0.01</v>
      </c>
      <c r="N91" s="5">
        <f t="shared" si="15"/>
        <v>0.01</v>
      </c>
      <c r="O91" s="5">
        <f t="shared" si="15"/>
        <v>0.01</v>
      </c>
      <c r="P91" s="5">
        <f t="shared" si="15"/>
        <v>0.01</v>
      </c>
      <c r="Q91" s="5">
        <f t="shared" si="15"/>
        <v>0.01</v>
      </c>
      <c r="R91" s="5">
        <f t="shared" si="15"/>
        <v>0.01</v>
      </c>
      <c r="S91" s="5">
        <f t="shared" si="15"/>
        <v>0.12</v>
      </c>
    </row>
    <row r="92" spans="1:19" ht="18" customHeight="1">
      <c r="A92" s="36">
        <v>14</v>
      </c>
      <c r="B92" s="71" t="s">
        <v>51</v>
      </c>
      <c r="C92" s="127"/>
      <c r="D92" s="127"/>
      <c r="E92" s="127"/>
      <c r="F92" s="41" t="s">
        <v>27</v>
      </c>
      <c r="G92" s="5">
        <f>G81/G79*100</f>
        <v>0.029411764705882356</v>
      </c>
      <c r="H92" s="5" t="s">
        <v>53</v>
      </c>
      <c r="I92" s="5" t="s">
        <v>53</v>
      </c>
      <c r="J92" s="5" t="s">
        <v>53</v>
      </c>
      <c r="K92" s="5" t="s">
        <v>53</v>
      </c>
      <c r="L92" s="5">
        <f>L81/L79*100</f>
        <v>0.028571428571428574</v>
      </c>
      <c r="M92" s="5">
        <f>M81/M79*100</f>
        <v>0.09345794392523366</v>
      </c>
      <c r="N92" s="5">
        <f>N81/N79*100</f>
        <v>0.5555555555555556</v>
      </c>
      <c r="O92" s="5"/>
      <c r="P92" s="5"/>
      <c r="Q92" s="5"/>
      <c r="R92" s="5"/>
      <c r="S92" s="5" t="s">
        <v>53</v>
      </c>
    </row>
    <row r="93" spans="1:19" ht="12.75">
      <c r="A93" s="27"/>
      <c r="B93" s="23"/>
      <c r="C93" s="24"/>
      <c r="D93" s="24"/>
      <c r="E93" s="24"/>
      <c r="F93" s="12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28"/>
    </row>
    <row r="94" spans="1:19" ht="12.75">
      <c r="A94" s="27"/>
      <c r="B94" s="23"/>
      <c r="C94" s="24"/>
      <c r="D94" s="24"/>
      <c r="E94" s="24"/>
      <c r="F94" s="12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28"/>
    </row>
    <row r="95" spans="1:19" ht="12.75">
      <c r="A95" s="27"/>
      <c r="B95" s="23"/>
      <c r="C95" s="24"/>
      <c r="D95" s="24"/>
      <c r="E95" s="24"/>
      <c r="F95" s="12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28"/>
    </row>
    <row r="96" spans="1:19" ht="12.75">
      <c r="A96" s="27"/>
      <c r="B96" s="23"/>
      <c r="C96" s="24"/>
      <c r="D96" s="24"/>
      <c r="E96" s="24"/>
      <c r="F96" s="12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28"/>
    </row>
    <row r="97" spans="1:19" ht="12.75">
      <c r="A97" s="27"/>
      <c r="B97" s="23"/>
      <c r="C97" s="24"/>
      <c r="D97" s="24"/>
      <c r="E97" s="24"/>
      <c r="F97" s="12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28"/>
    </row>
    <row r="98" spans="1:19" ht="12.75">
      <c r="A98" s="27"/>
      <c r="B98" s="23"/>
      <c r="C98" s="24"/>
      <c r="D98" s="24"/>
      <c r="E98" s="24"/>
      <c r="F98" s="12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28"/>
    </row>
    <row r="99" spans="1:19" ht="12.75">
      <c r="A99" s="27"/>
      <c r="B99" s="23"/>
      <c r="C99" s="24"/>
      <c r="D99" s="24"/>
      <c r="E99" s="24"/>
      <c r="F99" s="12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28"/>
    </row>
    <row r="100" spans="1:19" ht="12.75">
      <c r="A100" s="27"/>
      <c r="B100" s="23"/>
      <c r="C100" s="24"/>
      <c r="D100" s="24"/>
      <c r="E100" s="24"/>
      <c r="F100" s="12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28"/>
    </row>
    <row r="101" spans="1:19" ht="12.75">
      <c r="A101" s="27"/>
      <c r="B101" s="23"/>
      <c r="C101" s="24"/>
      <c r="D101" s="24"/>
      <c r="E101" s="24"/>
      <c r="F101" s="12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28"/>
    </row>
    <row r="102" spans="1:19" ht="18">
      <c r="A102"/>
      <c r="B102" s="108" t="s">
        <v>52</v>
      </c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</row>
    <row r="103" spans="1:19" ht="15.75" customHeight="1">
      <c r="A103"/>
      <c r="B103" s="110" t="s">
        <v>31</v>
      </c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.75">
      <c r="A104"/>
      <c r="B104" s="112" t="s">
        <v>21</v>
      </c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</row>
    <row r="105" spans="1:19" ht="15">
      <c r="A105"/>
      <c r="B105" s="3"/>
      <c r="C105" s="2"/>
      <c r="D105" s="2"/>
      <c r="E105" s="2"/>
      <c r="F105" s="2"/>
      <c r="G105" s="4"/>
      <c r="H105" s="4"/>
      <c r="I105" s="4"/>
      <c r="J105" s="11"/>
      <c r="K105" s="4"/>
      <c r="L105" s="4"/>
      <c r="M105" s="4"/>
      <c r="N105" s="4"/>
      <c r="O105" s="4"/>
      <c r="P105" s="4"/>
      <c r="Q105" s="4"/>
      <c r="R105" s="4"/>
      <c r="S105" s="18"/>
    </row>
    <row r="106" spans="1:19" ht="15.75" customHeight="1">
      <c r="A106" s="113" t="s">
        <v>29</v>
      </c>
      <c r="B106" s="115" t="s">
        <v>0</v>
      </c>
      <c r="C106" s="116"/>
      <c r="D106" s="116"/>
      <c r="E106" s="117"/>
      <c r="F106" s="86" t="s">
        <v>22</v>
      </c>
      <c r="G106" s="78" t="s">
        <v>1</v>
      </c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80"/>
      <c r="S106" s="131" t="s">
        <v>2</v>
      </c>
    </row>
    <row r="107" spans="1:19" ht="15.75" customHeight="1">
      <c r="A107" s="114"/>
      <c r="B107" s="118"/>
      <c r="C107" s="119"/>
      <c r="D107" s="119"/>
      <c r="E107" s="120"/>
      <c r="F107" s="87"/>
      <c r="G107" s="42" t="s">
        <v>5</v>
      </c>
      <c r="H107" s="42" t="s">
        <v>6</v>
      </c>
      <c r="I107" s="42" t="s">
        <v>7</v>
      </c>
      <c r="J107" s="42" t="s">
        <v>8</v>
      </c>
      <c r="K107" s="42" t="s">
        <v>9</v>
      </c>
      <c r="L107" s="42" t="s">
        <v>10</v>
      </c>
      <c r="M107" s="42" t="s">
        <v>11</v>
      </c>
      <c r="N107" s="43" t="s">
        <v>12</v>
      </c>
      <c r="O107" s="42" t="s">
        <v>13</v>
      </c>
      <c r="P107" s="43" t="s">
        <v>14</v>
      </c>
      <c r="Q107" s="42" t="s">
        <v>3</v>
      </c>
      <c r="R107" s="42" t="s">
        <v>4</v>
      </c>
      <c r="S107" s="133"/>
    </row>
    <row r="108" spans="1:19" ht="15.75" customHeight="1">
      <c r="A108" s="81" t="s">
        <v>58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3"/>
    </row>
    <row r="109" spans="1:19" ht="15.75" customHeight="1">
      <c r="A109" s="84" t="s">
        <v>32</v>
      </c>
      <c r="B109" s="85"/>
      <c r="C109" s="85"/>
      <c r="D109" s="85"/>
      <c r="E109" s="85"/>
      <c r="F109" s="33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  <c r="S109" s="13"/>
    </row>
    <row r="110" spans="1:19" ht="15.75" customHeight="1">
      <c r="A110" s="36">
        <v>1</v>
      </c>
      <c r="B110" s="71" t="s">
        <v>36</v>
      </c>
      <c r="C110" s="104"/>
      <c r="D110" s="104"/>
      <c r="E110" s="105"/>
      <c r="F110" s="37" t="s">
        <v>23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6"/>
    </row>
    <row r="111" spans="1:19" ht="27" customHeight="1">
      <c r="A111" s="36">
        <v>2</v>
      </c>
      <c r="B111" s="71" t="s">
        <v>39</v>
      </c>
      <c r="C111" s="104"/>
      <c r="D111" s="104"/>
      <c r="E111" s="105"/>
      <c r="F111" s="20" t="s">
        <v>23</v>
      </c>
      <c r="G111" s="25">
        <v>1277</v>
      </c>
      <c r="H111" s="25">
        <v>11599</v>
      </c>
      <c r="I111" s="25">
        <v>8756</v>
      </c>
      <c r="J111" s="25">
        <v>7392</v>
      </c>
      <c r="K111" s="25">
        <v>3014</v>
      </c>
      <c r="L111" s="25">
        <v>493</v>
      </c>
      <c r="M111" s="25">
        <v>105</v>
      </c>
      <c r="N111" s="25">
        <v>30</v>
      </c>
      <c r="O111" s="25">
        <v>9.3</v>
      </c>
      <c r="P111" s="25">
        <v>3.3</v>
      </c>
      <c r="Q111" s="25">
        <v>1.4</v>
      </c>
      <c r="R111" s="25"/>
      <c r="S111" s="26">
        <v>32680</v>
      </c>
    </row>
    <row r="112" spans="1:20" ht="15.75" customHeight="1">
      <c r="A112" s="36">
        <v>3</v>
      </c>
      <c r="B112" s="69" t="s">
        <v>37</v>
      </c>
      <c r="C112" s="69"/>
      <c r="D112" s="69"/>
      <c r="E112" s="70"/>
      <c r="F112" s="38" t="s">
        <v>23</v>
      </c>
      <c r="G112" s="5">
        <v>0.67</v>
      </c>
      <c r="H112" s="5">
        <v>0.67</v>
      </c>
      <c r="I112" s="5">
        <v>0.67</v>
      </c>
      <c r="J112" s="5">
        <v>0.67</v>
      </c>
      <c r="K112" s="5">
        <v>0.67</v>
      </c>
      <c r="L112" s="5">
        <v>0.67</v>
      </c>
      <c r="M112" s="5">
        <v>0.67</v>
      </c>
      <c r="N112" s="5">
        <v>0.67</v>
      </c>
      <c r="O112" s="5">
        <v>0.67</v>
      </c>
      <c r="P112" s="5">
        <v>0.67</v>
      </c>
      <c r="Q112" s="5">
        <v>0.67</v>
      </c>
      <c r="R112" s="5">
        <v>0.67</v>
      </c>
      <c r="S112" s="46">
        <f>SUM(G112:R112)</f>
        <v>8.040000000000001</v>
      </c>
      <c r="T112" s="44">
        <f>SUM(G112:R112)</f>
        <v>8.040000000000001</v>
      </c>
    </row>
    <row r="113" spans="1:19" ht="15.75" customHeight="1">
      <c r="A113" s="36">
        <v>4</v>
      </c>
      <c r="B113" s="97" t="s">
        <v>15</v>
      </c>
      <c r="C113" s="106"/>
      <c r="D113" s="106"/>
      <c r="E113" s="106"/>
      <c r="F113" s="38" t="s">
        <v>23</v>
      </c>
      <c r="G113" s="6">
        <f>G110+G111+G112</f>
        <v>1277.67</v>
      </c>
      <c r="H113" s="6">
        <f aca="true" t="shared" si="16" ref="H113:S113">H110+H111+H112</f>
        <v>11599.67</v>
      </c>
      <c r="I113" s="6">
        <f t="shared" si="16"/>
        <v>8756.67</v>
      </c>
      <c r="J113" s="6">
        <f t="shared" si="16"/>
        <v>7392.67</v>
      </c>
      <c r="K113" s="6">
        <f t="shared" si="16"/>
        <v>3014.67</v>
      </c>
      <c r="L113" s="6">
        <f t="shared" si="16"/>
        <v>493.67</v>
      </c>
      <c r="M113" s="6">
        <f t="shared" si="16"/>
        <v>105.67</v>
      </c>
      <c r="N113" s="6">
        <f t="shared" si="16"/>
        <v>30.67</v>
      </c>
      <c r="O113" s="6">
        <f t="shared" si="16"/>
        <v>9.97</v>
      </c>
      <c r="P113" s="6">
        <f t="shared" si="16"/>
        <v>3.9699999999999998</v>
      </c>
      <c r="Q113" s="6">
        <f t="shared" si="16"/>
        <v>2.07</v>
      </c>
      <c r="R113" s="6">
        <f t="shared" si="16"/>
        <v>0.67</v>
      </c>
      <c r="S113" s="6">
        <f t="shared" si="16"/>
        <v>32688.04</v>
      </c>
    </row>
    <row r="114" spans="1:19" ht="18.75" customHeight="1">
      <c r="A114" s="100" t="s">
        <v>16</v>
      </c>
      <c r="B114" s="95"/>
      <c r="C114" s="95"/>
      <c r="D114" s="95"/>
      <c r="E114" s="95"/>
      <c r="F114" s="3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10"/>
    </row>
    <row r="115" spans="1:20" ht="15.75" customHeight="1">
      <c r="A115" s="36">
        <v>5</v>
      </c>
      <c r="B115" s="90" t="s">
        <v>24</v>
      </c>
      <c r="C115" s="90"/>
      <c r="D115" s="90"/>
      <c r="E115" s="91"/>
      <c r="F115" s="37" t="s">
        <v>23</v>
      </c>
      <c r="G115" s="25">
        <v>1.15</v>
      </c>
      <c r="H115" s="25">
        <v>1.15</v>
      </c>
      <c r="I115" s="25">
        <v>1.15</v>
      </c>
      <c r="J115" s="25">
        <v>1.15</v>
      </c>
      <c r="K115" s="25">
        <v>1.15</v>
      </c>
      <c r="L115" s="25">
        <v>1.15</v>
      </c>
      <c r="M115" s="25">
        <v>1.15</v>
      </c>
      <c r="N115" s="25">
        <v>1.15</v>
      </c>
      <c r="O115" s="25">
        <v>1.15</v>
      </c>
      <c r="P115" s="25">
        <v>1.15</v>
      </c>
      <c r="Q115" s="25">
        <v>1.15</v>
      </c>
      <c r="R115" s="25">
        <v>1.15</v>
      </c>
      <c r="S115" s="26">
        <f>SUM(G115:R115)</f>
        <v>13.800000000000002</v>
      </c>
      <c r="T115" s="44">
        <f>SUM(G115:R115)</f>
        <v>13.800000000000002</v>
      </c>
    </row>
    <row r="116" spans="1:19" ht="15.75" customHeight="1">
      <c r="A116" s="36">
        <v>6</v>
      </c>
      <c r="B116" s="92" t="s">
        <v>25</v>
      </c>
      <c r="C116" s="93"/>
      <c r="D116" s="93"/>
      <c r="E116" s="94"/>
      <c r="F116" s="37" t="s">
        <v>23</v>
      </c>
      <c r="G116" s="25">
        <v>940</v>
      </c>
      <c r="H116" s="25">
        <v>8413</v>
      </c>
      <c r="I116" s="25">
        <v>4280</v>
      </c>
      <c r="J116" s="25">
        <v>6367</v>
      </c>
      <c r="K116" s="25">
        <v>2619</v>
      </c>
      <c r="L116" s="25">
        <v>375</v>
      </c>
      <c r="M116" s="25">
        <v>83</v>
      </c>
      <c r="N116" s="25">
        <v>23</v>
      </c>
      <c r="O116" s="25">
        <v>2.2</v>
      </c>
      <c r="P116" s="25"/>
      <c r="Q116" s="25"/>
      <c r="R116" s="25"/>
      <c r="S116" s="26">
        <v>23104</v>
      </c>
    </row>
    <row r="117" spans="1:19" ht="15.75" customHeight="1">
      <c r="A117" s="36">
        <v>7</v>
      </c>
      <c r="B117" s="97" t="s">
        <v>17</v>
      </c>
      <c r="C117" s="98"/>
      <c r="D117" s="98"/>
      <c r="E117" s="99"/>
      <c r="F117" s="37" t="s">
        <v>23</v>
      </c>
      <c r="G117" s="14">
        <f>G115+G116</f>
        <v>941.15</v>
      </c>
      <c r="H117" s="14">
        <f aca="true" t="shared" si="17" ref="H117:S117">H115+H116</f>
        <v>8414.15</v>
      </c>
      <c r="I117" s="14">
        <f t="shared" si="17"/>
        <v>4281.15</v>
      </c>
      <c r="J117" s="14">
        <f t="shared" si="17"/>
        <v>6368.15</v>
      </c>
      <c r="K117" s="14">
        <f t="shared" si="17"/>
        <v>2620.15</v>
      </c>
      <c r="L117" s="14">
        <f t="shared" si="17"/>
        <v>376.15</v>
      </c>
      <c r="M117" s="14">
        <f t="shared" si="17"/>
        <v>84.15</v>
      </c>
      <c r="N117" s="14">
        <f t="shared" si="17"/>
        <v>24.15</v>
      </c>
      <c r="O117" s="14">
        <f t="shared" si="17"/>
        <v>3.35</v>
      </c>
      <c r="P117" s="14">
        <f t="shared" si="17"/>
        <v>1.15</v>
      </c>
      <c r="Q117" s="14">
        <f t="shared" si="17"/>
        <v>1.15</v>
      </c>
      <c r="R117" s="14">
        <f t="shared" si="17"/>
        <v>1.15</v>
      </c>
      <c r="S117" s="14">
        <f t="shared" si="17"/>
        <v>23117.8</v>
      </c>
    </row>
    <row r="118" spans="1:19" ht="15.75" customHeight="1">
      <c r="A118" s="100" t="s">
        <v>18</v>
      </c>
      <c r="B118" s="95"/>
      <c r="C118" s="95"/>
      <c r="D118" s="95"/>
      <c r="E118" s="95"/>
      <c r="F118" s="40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10"/>
    </row>
    <row r="119" spans="1:19" ht="15.75" customHeight="1">
      <c r="A119" s="36">
        <v>8</v>
      </c>
      <c r="B119" s="69" t="s">
        <v>26</v>
      </c>
      <c r="C119" s="69"/>
      <c r="D119" s="69"/>
      <c r="E119" s="69"/>
      <c r="F119" s="37" t="s">
        <v>23</v>
      </c>
      <c r="G119" s="6">
        <f>G113-G117</f>
        <v>336.5200000000001</v>
      </c>
      <c r="H119" s="6">
        <f aca="true" t="shared" si="18" ref="H119:S119">H113-H117</f>
        <v>3185.5200000000004</v>
      </c>
      <c r="I119" s="6">
        <f t="shared" si="18"/>
        <v>4475.52</v>
      </c>
      <c r="J119" s="6">
        <f t="shared" si="18"/>
        <v>1024.5200000000004</v>
      </c>
      <c r="K119" s="6">
        <f t="shared" si="18"/>
        <v>394.52</v>
      </c>
      <c r="L119" s="6">
        <f t="shared" si="18"/>
        <v>117.52000000000004</v>
      </c>
      <c r="M119" s="6">
        <f t="shared" si="18"/>
        <v>21.519999999999996</v>
      </c>
      <c r="N119" s="6">
        <f t="shared" si="18"/>
        <v>6.520000000000003</v>
      </c>
      <c r="O119" s="6">
        <f t="shared" si="18"/>
        <v>6.620000000000001</v>
      </c>
      <c r="P119" s="6">
        <f t="shared" si="18"/>
        <v>2.82</v>
      </c>
      <c r="Q119" s="6">
        <f t="shared" si="18"/>
        <v>0.9199999999999999</v>
      </c>
      <c r="R119" s="6"/>
      <c r="S119" s="6">
        <f t="shared" si="18"/>
        <v>9570.240000000002</v>
      </c>
    </row>
    <row r="120" spans="1:19" ht="15.75" customHeight="1">
      <c r="A120" s="36">
        <v>9</v>
      </c>
      <c r="B120" s="91" t="s">
        <v>33</v>
      </c>
      <c r="C120" s="95"/>
      <c r="D120" s="95"/>
      <c r="E120" s="96"/>
      <c r="F120" s="37" t="s">
        <v>23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15"/>
    </row>
    <row r="121" spans="1:20" ht="15.75" customHeight="1">
      <c r="A121" s="36">
        <v>10</v>
      </c>
      <c r="B121" s="101" t="s">
        <v>19</v>
      </c>
      <c r="C121" s="102"/>
      <c r="D121" s="102"/>
      <c r="E121" s="103"/>
      <c r="F121" s="37" t="s">
        <v>23</v>
      </c>
      <c r="G121" s="6">
        <f>G116+G119</f>
        <v>1276.52</v>
      </c>
      <c r="H121" s="6">
        <f aca="true" t="shared" si="19" ref="H121:S121">H116+H119</f>
        <v>11598.52</v>
      </c>
      <c r="I121" s="6">
        <f t="shared" si="19"/>
        <v>8755.52</v>
      </c>
      <c r="J121" s="6">
        <f t="shared" si="19"/>
        <v>7391.52</v>
      </c>
      <c r="K121" s="6">
        <f t="shared" si="19"/>
        <v>3013.52</v>
      </c>
      <c r="L121" s="6">
        <f t="shared" si="19"/>
        <v>492.52000000000004</v>
      </c>
      <c r="M121" s="6">
        <f t="shared" si="19"/>
        <v>104.52</v>
      </c>
      <c r="N121" s="6">
        <f t="shared" si="19"/>
        <v>29.520000000000003</v>
      </c>
      <c r="O121" s="6">
        <f t="shared" si="19"/>
        <v>8.82</v>
      </c>
      <c r="P121" s="6">
        <f t="shared" si="19"/>
        <v>2.82</v>
      </c>
      <c r="Q121" s="6">
        <f t="shared" si="19"/>
        <v>0.9199999999999999</v>
      </c>
      <c r="R121" s="6"/>
      <c r="S121" s="6">
        <f t="shared" si="19"/>
        <v>32674.24</v>
      </c>
      <c r="T121" s="32"/>
    </row>
    <row r="122" spans="1:19" ht="15.75" customHeight="1">
      <c r="A122" s="67" t="s">
        <v>35</v>
      </c>
      <c r="B122" s="68"/>
      <c r="C122" s="68"/>
      <c r="D122" s="68"/>
      <c r="E122" s="68"/>
      <c r="F122" s="40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10"/>
    </row>
    <row r="123" spans="1:19" ht="15.75" customHeight="1">
      <c r="A123" s="36">
        <v>11</v>
      </c>
      <c r="B123" s="69" t="s">
        <v>38</v>
      </c>
      <c r="C123" s="69"/>
      <c r="D123" s="69"/>
      <c r="E123" s="70"/>
      <c r="F123" s="22" t="s">
        <v>27</v>
      </c>
      <c r="G123" s="31">
        <v>100</v>
      </c>
      <c r="H123" s="31">
        <v>100</v>
      </c>
      <c r="I123" s="31">
        <v>100</v>
      </c>
      <c r="J123" s="31">
        <v>100</v>
      </c>
      <c r="K123" s="31">
        <v>100</v>
      </c>
      <c r="L123" s="31">
        <v>100</v>
      </c>
      <c r="M123" s="31">
        <v>100</v>
      </c>
      <c r="N123" s="31">
        <v>100</v>
      </c>
      <c r="O123" s="31">
        <v>100</v>
      </c>
      <c r="P123" s="31">
        <v>100</v>
      </c>
      <c r="Q123" s="31">
        <v>100</v>
      </c>
      <c r="R123" s="31">
        <v>100</v>
      </c>
      <c r="S123" s="31">
        <v>100</v>
      </c>
    </row>
    <row r="124" spans="1:19" ht="19.5" customHeight="1">
      <c r="A124" s="36">
        <v>12</v>
      </c>
      <c r="B124" s="69" t="s">
        <v>28</v>
      </c>
      <c r="C124" s="69"/>
      <c r="D124" s="69"/>
      <c r="E124" s="70"/>
      <c r="F124" s="22" t="s">
        <v>27</v>
      </c>
      <c r="G124" s="31">
        <v>100</v>
      </c>
      <c r="H124" s="31">
        <v>100</v>
      </c>
      <c r="I124" s="31">
        <v>100</v>
      </c>
      <c r="J124" s="31">
        <v>100</v>
      </c>
      <c r="K124" s="31">
        <v>100</v>
      </c>
      <c r="L124" s="31">
        <v>100</v>
      </c>
      <c r="M124" s="31">
        <v>100</v>
      </c>
      <c r="N124" s="31">
        <v>100</v>
      </c>
      <c r="O124" s="31">
        <v>100</v>
      </c>
      <c r="P124" s="31">
        <v>100</v>
      </c>
      <c r="Q124" s="31">
        <v>100</v>
      </c>
      <c r="R124" s="31">
        <v>100</v>
      </c>
      <c r="S124" s="31">
        <v>100</v>
      </c>
    </row>
    <row r="125" spans="1:19" ht="19.5" customHeight="1">
      <c r="A125" s="36">
        <v>13</v>
      </c>
      <c r="B125" s="71" t="s">
        <v>34</v>
      </c>
      <c r="C125" s="72"/>
      <c r="D125" s="72"/>
      <c r="E125" s="73"/>
      <c r="F125" s="21" t="s">
        <v>23</v>
      </c>
      <c r="G125" s="5">
        <f>G115-G112</f>
        <v>0.47999999999999987</v>
      </c>
      <c r="H125" s="5">
        <f aca="true" t="shared" si="20" ref="H125:S125">H115-H112</f>
        <v>0.47999999999999987</v>
      </c>
      <c r="I125" s="5">
        <f t="shared" si="20"/>
        <v>0.47999999999999987</v>
      </c>
      <c r="J125" s="5">
        <f t="shared" si="20"/>
        <v>0.47999999999999987</v>
      </c>
      <c r="K125" s="5">
        <f t="shared" si="20"/>
        <v>0.47999999999999987</v>
      </c>
      <c r="L125" s="5">
        <f t="shared" si="20"/>
        <v>0.47999999999999987</v>
      </c>
      <c r="M125" s="5">
        <f t="shared" si="20"/>
        <v>0.47999999999999987</v>
      </c>
      <c r="N125" s="5">
        <f t="shared" si="20"/>
        <v>0.47999999999999987</v>
      </c>
      <c r="O125" s="5">
        <f t="shared" si="20"/>
        <v>0.47999999999999987</v>
      </c>
      <c r="P125" s="5">
        <f t="shared" si="20"/>
        <v>0.47999999999999987</v>
      </c>
      <c r="Q125" s="5">
        <f t="shared" si="20"/>
        <v>0.47999999999999987</v>
      </c>
      <c r="R125" s="5">
        <f t="shared" si="20"/>
        <v>0.47999999999999987</v>
      </c>
      <c r="S125" s="5">
        <f t="shared" si="20"/>
        <v>5.760000000000002</v>
      </c>
    </row>
    <row r="126" spans="1:19" ht="18.75" customHeight="1">
      <c r="A126" s="36">
        <v>14</v>
      </c>
      <c r="B126" s="74" t="s">
        <v>51</v>
      </c>
      <c r="C126" s="75"/>
      <c r="D126" s="75"/>
      <c r="E126" s="75"/>
      <c r="F126" s="57" t="s">
        <v>27</v>
      </c>
      <c r="G126" s="5">
        <f>G115/G113*100</f>
        <v>0.09000759194471185</v>
      </c>
      <c r="H126" s="5">
        <f aca="true" t="shared" si="21" ref="H126:S126">H115/H113*100</f>
        <v>0.009914075141792825</v>
      </c>
      <c r="I126" s="5">
        <f t="shared" si="21"/>
        <v>0.013132846161840059</v>
      </c>
      <c r="J126" s="5">
        <f t="shared" si="21"/>
        <v>0.01555594933900742</v>
      </c>
      <c r="K126" s="5">
        <f t="shared" si="21"/>
        <v>0.03814679550332208</v>
      </c>
      <c r="L126" s="5">
        <f t="shared" si="21"/>
        <v>0.2329491360625519</v>
      </c>
      <c r="M126" s="5">
        <f t="shared" si="21"/>
        <v>1.088293744676824</v>
      </c>
      <c r="N126" s="5">
        <f t="shared" si="21"/>
        <v>3.7495924356048254</v>
      </c>
      <c r="O126" s="5">
        <f t="shared" si="21"/>
        <v>11.534603811434302</v>
      </c>
      <c r="P126" s="5"/>
      <c r="Q126" s="5"/>
      <c r="R126" s="5"/>
      <c r="S126" s="5">
        <f t="shared" si="21"/>
        <v>0.04221727579873251</v>
      </c>
    </row>
    <row r="127" spans="1:19" s="47" customFormat="1" ht="15.75" customHeight="1">
      <c r="A127" s="27"/>
      <c r="B127" s="107"/>
      <c r="C127" s="107"/>
      <c r="D127" s="107"/>
      <c r="E127" s="107"/>
      <c r="F127" s="4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s="47" customFormat="1" ht="15.75" customHeight="1">
      <c r="A128" s="27"/>
      <c r="B128" s="23"/>
      <c r="C128" s="23"/>
      <c r="D128" s="23"/>
      <c r="E128" s="23"/>
      <c r="F128" s="4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s="47" customFormat="1" ht="30.75" customHeight="1">
      <c r="A129" s="27"/>
      <c r="B129" s="107"/>
      <c r="C129" s="107"/>
      <c r="D129" s="107"/>
      <c r="E129" s="107"/>
      <c r="F129" s="12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ht="15.75" customHeight="1">
      <c r="A130" s="27"/>
      <c r="B130" s="23"/>
      <c r="C130" s="24"/>
      <c r="D130" s="24"/>
      <c r="E130" s="24"/>
      <c r="F130" s="12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28"/>
    </row>
    <row r="131" spans="1:19" ht="15.75" customHeight="1">
      <c r="A131" s="27"/>
      <c r="B131" s="23"/>
      <c r="C131" s="24"/>
      <c r="D131" s="24"/>
      <c r="E131" s="24"/>
      <c r="F131" s="12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28"/>
    </row>
    <row r="132" spans="1:19" ht="15.75" customHeight="1">
      <c r="A132" s="27"/>
      <c r="B132" s="23"/>
      <c r="C132" s="24"/>
      <c r="D132" s="24"/>
      <c r="E132" s="24"/>
      <c r="F132" s="12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28"/>
    </row>
    <row r="133" spans="1:19" ht="15.75" customHeight="1">
      <c r="A133"/>
      <c r="B133" s="1"/>
      <c r="C133" s="1"/>
      <c r="D133" s="1"/>
      <c r="E133" s="1"/>
      <c r="F133" s="1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ht="15.75" customHeight="1">
      <c r="A134"/>
      <c r="B134" s="108" t="s">
        <v>50</v>
      </c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</row>
    <row r="135" spans="1:19" ht="15.75" customHeight="1">
      <c r="A135"/>
      <c r="B135" s="110" t="s">
        <v>31</v>
      </c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.75" customHeight="1">
      <c r="A136"/>
      <c r="B136" s="112" t="s">
        <v>21</v>
      </c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</row>
    <row r="137" spans="1:19" ht="15.75" customHeight="1">
      <c r="A137"/>
      <c r="B137" s="3"/>
      <c r="C137" s="2"/>
      <c r="D137" s="2"/>
      <c r="E137" s="2"/>
      <c r="F137" s="2"/>
      <c r="G137" s="4"/>
      <c r="H137" s="4"/>
      <c r="I137" s="4"/>
      <c r="J137" s="11"/>
      <c r="K137" s="4"/>
      <c r="L137" s="4"/>
      <c r="M137" s="4"/>
      <c r="N137" s="4"/>
      <c r="O137" s="4"/>
      <c r="P137" s="4"/>
      <c r="Q137" s="4"/>
      <c r="R137" s="4"/>
      <c r="S137" s="18"/>
    </row>
    <row r="138" spans="1:19" ht="15.75" customHeight="1">
      <c r="A138" s="113" t="s">
        <v>29</v>
      </c>
      <c r="B138" s="115" t="s">
        <v>0</v>
      </c>
      <c r="C138" s="116"/>
      <c r="D138" s="116"/>
      <c r="E138" s="117"/>
      <c r="F138" s="86" t="s">
        <v>22</v>
      </c>
      <c r="G138" s="78" t="s">
        <v>1</v>
      </c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80"/>
      <c r="S138" s="131" t="s">
        <v>2</v>
      </c>
    </row>
    <row r="139" spans="1:19" ht="15.75" customHeight="1">
      <c r="A139" s="114"/>
      <c r="B139" s="118"/>
      <c r="C139" s="119"/>
      <c r="D139" s="119"/>
      <c r="E139" s="120"/>
      <c r="F139" s="87"/>
      <c r="G139" s="42" t="s">
        <v>5</v>
      </c>
      <c r="H139" s="42" t="s">
        <v>6</v>
      </c>
      <c r="I139" s="42" t="s">
        <v>7</v>
      </c>
      <c r="J139" s="42" t="s">
        <v>8</v>
      </c>
      <c r="K139" s="42" t="s">
        <v>9</v>
      </c>
      <c r="L139" s="42" t="s">
        <v>10</v>
      </c>
      <c r="M139" s="42" t="s">
        <v>11</v>
      </c>
      <c r="N139" s="43" t="s">
        <v>12</v>
      </c>
      <c r="O139" s="42" t="s">
        <v>13</v>
      </c>
      <c r="P139" s="43" t="s">
        <v>14</v>
      </c>
      <c r="Q139" s="42" t="s">
        <v>3</v>
      </c>
      <c r="R139" s="42" t="s">
        <v>4</v>
      </c>
      <c r="S139" s="133"/>
    </row>
    <row r="140" spans="1:19" ht="32.25" customHeight="1">
      <c r="A140" s="81" t="s">
        <v>43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3"/>
    </row>
    <row r="141" spans="1:19" ht="15.75" customHeight="1">
      <c r="A141" s="84" t="s">
        <v>32</v>
      </c>
      <c r="B141" s="85"/>
      <c r="C141" s="85"/>
      <c r="D141" s="85"/>
      <c r="E141" s="85"/>
      <c r="F141" s="33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5"/>
      <c r="S141" s="13"/>
    </row>
    <row r="142" spans="1:19" ht="15.75" customHeight="1">
      <c r="A142" s="36">
        <v>1</v>
      </c>
      <c r="B142" s="71" t="s">
        <v>36</v>
      </c>
      <c r="C142" s="104"/>
      <c r="D142" s="104"/>
      <c r="E142" s="105"/>
      <c r="F142" s="37" t="s">
        <v>23</v>
      </c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6"/>
    </row>
    <row r="143" spans="1:19" ht="24.75" customHeight="1">
      <c r="A143" s="36">
        <v>2</v>
      </c>
      <c r="B143" s="71" t="s">
        <v>39</v>
      </c>
      <c r="C143" s="104"/>
      <c r="D143" s="104"/>
      <c r="E143" s="105"/>
      <c r="F143" s="20" t="s">
        <v>23</v>
      </c>
      <c r="G143" s="29">
        <v>490.49</v>
      </c>
      <c r="H143" s="29">
        <v>769.34</v>
      </c>
      <c r="I143" s="29">
        <v>1112.54</v>
      </c>
      <c r="J143" s="29">
        <v>1185.47</v>
      </c>
      <c r="K143" s="29">
        <v>687.83</v>
      </c>
      <c r="L143" s="29">
        <v>174.46</v>
      </c>
      <c r="M143" s="29">
        <v>74.36</v>
      </c>
      <c r="N143" s="29">
        <v>22.88</v>
      </c>
      <c r="O143" s="29">
        <v>1.43</v>
      </c>
      <c r="P143" s="29"/>
      <c r="Q143" s="29"/>
      <c r="R143" s="29"/>
      <c r="S143" s="30">
        <v>4518.8</v>
      </c>
    </row>
    <row r="144" spans="1:19" ht="15.75" customHeight="1">
      <c r="A144" s="36">
        <v>3</v>
      </c>
      <c r="B144" s="69" t="s">
        <v>37</v>
      </c>
      <c r="C144" s="69"/>
      <c r="D144" s="69"/>
      <c r="E144" s="70"/>
      <c r="F144" s="38" t="s">
        <v>23</v>
      </c>
      <c r="G144" s="5">
        <v>0.1</v>
      </c>
      <c r="H144" s="5">
        <v>0.1</v>
      </c>
      <c r="I144" s="5">
        <v>0.1</v>
      </c>
      <c r="J144" s="5">
        <v>0.1</v>
      </c>
      <c r="K144" s="5">
        <v>0.1</v>
      </c>
      <c r="L144" s="5">
        <v>0.1</v>
      </c>
      <c r="M144" s="5">
        <v>0.1</v>
      </c>
      <c r="N144" s="5">
        <v>0.1</v>
      </c>
      <c r="O144" s="5">
        <v>0.1</v>
      </c>
      <c r="P144" s="5">
        <v>0.1</v>
      </c>
      <c r="Q144" s="5">
        <v>0.1</v>
      </c>
      <c r="R144" s="5">
        <v>0.1</v>
      </c>
      <c r="S144" s="7">
        <f>SUM(G144:R144)</f>
        <v>1.2</v>
      </c>
    </row>
    <row r="145" spans="1:19" ht="15.75" customHeight="1">
      <c r="A145" s="36">
        <v>4</v>
      </c>
      <c r="B145" s="97" t="s">
        <v>15</v>
      </c>
      <c r="C145" s="106"/>
      <c r="D145" s="106"/>
      <c r="E145" s="106"/>
      <c r="F145" s="38" t="s">
        <v>23</v>
      </c>
      <c r="G145" s="6">
        <f>G142+G143+G144</f>
        <v>490.59000000000003</v>
      </c>
      <c r="H145" s="6">
        <f aca="true" t="shared" si="22" ref="H145:S145">H142+H143+H144</f>
        <v>769.44</v>
      </c>
      <c r="I145" s="6">
        <f t="shared" si="22"/>
        <v>1112.6399999999999</v>
      </c>
      <c r="J145" s="6">
        <f t="shared" si="22"/>
        <v>1185.57</v>
      </c>
      <c r="K145" s="6">
        <f t="shared" si="22"/>
        <v>687.9300000000001</v>
      </c>
      <c r="L145" s="6">
        <f t="shared" si="22"/>
        <v>174.56</v>
      </c>
      <c r="M145" s="6">
        <f t="shared" si="22"/>
        <v>74.46</v>
      </c>
      <c r="N145" s="6">
        <f t="shared" si="22"/>
        <v>22.98</v>
      </c>
      <c r="O145" s="6">
        <f t="shared" si="22"/>
        <v>1.53</v>
      </c>
      <c r="P145" s="6">
        <f t="shared" si="22"/>
        <v>0.1</v>
      </c>
      <c r="Q145" s="6">
        <f t="shared" si="22"/>
        <v>0.1</v>
      </c>
      <c r="R145" s="6">
        <f t="shared" si="22"/>
        <v>0.1</v>
      </c>
      <c r="S145" s="6">
        <f t="shared" si="22"/>
        <v>4520</v>
      </c>
    </row>
    <row r="146" spans="1:19" ht="21.75" customHeight="1">
      <c r="A146" s="100" t="s">
        <v>16</v>
      </c>
      <c r="B146" s="95"/>
      <c r="C146" s="95"/>
      <c r="D146" s="95"/>
      <c r="E146" s="95"/>
      <c r="F146" s="3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10"/>
    </row>
    <row r="147" spans="1:19" ht="15.75" customHeight="1">
      <c r="A147" s="36">
        <v>5</v>
      </c>
      <c r="B147" s="90" t="s">
        <v>24</v>
      </c>
      <c r="C147" s="90"/>
      <c r="D147" s="90"/>
      <c r="E147" s="91"/>
      <c r="F147" s="37" t="s">
        <v>23</v>
      </c>
      <c r="G147" s="25">
        <v>0.2</v>
      </c>
      <c r="H147" s="25">
        <v>0.2</v>
      </c>
      <c r="I147" s="25">
        <v>0.2</v>
      </c>
      <c r="J147" s="25">
        <v>0.2</v>
      </c>
      <c r="K147" s="25">
        <v>0.2</v>
      </c>
      <c r="L147" s="25">
        <v>0.2</v>
      </c>
      <c r="M147" s="25">
        <v>0.2</v>
      </c>
      <c r="N147" s="25">
        <v>0.2</v>
      </c>
      <c r="O147" s="25">
        <v>0.2</v>
      </c>
      <c r="P147" s="25">
        <v>0.2</v>
      </c>
      <c r="Q147" s="25">
        <v>0.2</v>
      </c>
      <c r="R147" s="25">
        <v>0.2</v>
      </c>
      <c r="S147" s="26">
        <f>SUM(G147:R147)</f>
        <v>2.4</v>
      </c>
    </row>
    <row r="148" spans="1:19" ht="15.75" customHeight="1">
      <c r="A148" s="36">
        <v>6</v>
      </c>
      <c r="B148" s="92" t="s">
        <v>25</v>
      </c>
      <c r="C148" s="93"/>
      <c r="D148" s="93"/>
      <c r="E148" s="94"/>
      <c r="F148" s="37" t="s">
        <v>23</v>
      </c>
      <c r="G148" s="25">
        <v>313.17</v>
      </c>
      <c r="H148" s="25">
        <v>534.82</v>
      </c>
      <c r="I148" s="25">
        <v>740.74</v>
      </c>
      <c r="J148" s="25">
        <v>533.39</v>
      </c>
      <c r="K148" s="25">
        <v>364.65</v>
      </c>
      <c r="L148" s="25">
        <v>108.68</v>
      </c>
      <c r="M148" s="25">
        <v>38.61</v>
      </c>
      <c r="N148" s="25">
        <v>10.439</v>
      </c>
      <c r="O148" s="25">
        <v>0</v>
      </c>
      <c r="P148" s="25"/>
      <c r="Q148" s="25"/>
      <c r="R148" s="25"/>
      <c r="S148" s="25">
        <v>2644.499</v>
      </c>
    </row>
    <row r="149" spans="1:19" ht="15.75" customHeight="1">
      <c r="A149" s="36">
        <v>7</v>
      </c>
      <c r="B149" s="97" t="s">
        <v>17</v>
      </c>
      <c r="C149" s="98"/>
      <c r="D149" s="98"/>
      <c r="E149" s="99"/>
      <c r="F149" s="37" t="s">
        <v>23</v>
      </c>
      <c r="G149" s="14">
        <f>G147+G148</f>
        <v>313.37</v>
      </c>
      <c r="H149" s="14">
        <f aca="true" t="shared" si="23" ref="H149:S149">H147+H148</f>
        <v>535.0200000000001</v>
      </c>
      <c r="I149" s="14">
        <f t="shared" si="23"/>
        <v>740.94</v>
      </c>
      <c r="J149" s="14">
        <f t="shared" si="23"/>
        <v>533.59</v>
      </c>
      <c r="K149" s="14">
        <f t="shared" si="23"/>
        <v>364.84999999999997</v>
      </c>
      <c r="L149" s="14">
        <f t="shared" si="23"/>
        <v>108.88000000000001</v>
      </c>
      <c r="M149" s="14">
        <f t="shared" si="23"/>
        <v>38.81</v>
      </c>
      <c r="N149" s="14">
        <f t="shared" si="23"/>
        <v>10.639</v>
      </c>
      <c r="O149" s="14">
        <f t="shared" si="23"/>
        <v>0.2</v>
      </c>
      <c r="P149" s="14">
        <f t="shared" si="23"/>
        <v>0.2</v>
      </c>
      <c r="Q149" s="14">
        <f t="shared" si="23"/>
        <v>0.2</v>
      </c>
      <c r="R149" s="14">
        <f t="shared" si="23"/>
        <v>0.2</v>
      </c>
      <c r="S149" s="14">
        <f t="shared" si="23"/>
        <v>2646.899</v>
      </c>
    </row>
    <row r="150" spans="1:19" ht="15.75" customHeight="1">
      <c r="A150" s="100" t="s">
        <v>18</v>
      </c>
      <c r="B150" s="95"/>
      <c r="C150" s="95"/>
      <c r="D150" s="95"/>
      <c r="E150" s="95"/>
      <c r="F150" s="40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10"/>
    </row>
    <row r="151" spans="1:19" ht="15.75" customHeight="1">
      <c r="A151" s="36">
        <v>8</v>
      </c>
      <c r="B151" s="69" t="s">
        <v>26</v>
      </c>
      <c r="C151" s="69"/>
      <c r="D151" s="69"/>
      <c r="E151" s="69"/>
      <c r="F151" s="37" t="s">
        <v>23</v>
      </c>
      <c r="G151" s="6">
        <f>G145-G149</f>
        <v>177.22000000000003</v>
      </c>
      <c r="H151" s="6">
        <f aca="true" t="shared" si="24" ref="H151:S151">H145-H149</f>
        <v>234.41999999999996</v>
      </c>
      <c r="I151" s="6">
        <f t="shared" si="24"/>
        <v>371.6999999999998</v>
      </c>
      <c r="J151" s="6">
        <f t="shared" si="24"/>
        <v>651.9799999999999</v>
      </c>
      <c r="K151" s="6">
        <f t="shared" si="24"/>
        <v>323.0800000000001</v>
      </c>
      <c r="L151" s="6">
        <f t="shared" si="24"/>
        <v>65.67999999999999</v>
      </c>
      <c r="M151" s="6">
        <f t="shared" si="24"/>
        <v>35.64999999999999</v>
      </c>
      <c r="N151" s="6">
        <f t="shared" si="24"/>
        <v>12.341000000000001</v>
      </c>
      <c r="O151" s="6">
        <f t="shared" si="24"/>
        <v>1.33</v>
      </c>
      <c r="P151" s="6"/>
      <c r="Q151" s="6"/>
      <c r="R151" s="6"/>
      <c r="S151" s="6">
        <f t="shared" si="24"/>
        <v>1873.101</v>
      </c>
    </row>
    <row r="152" spans="1:19" ht="20.25" customHeight="1">
      <c r="A152" s="36">
        <v>9</v>
      </c>
      <c r="B152" s="91" t="s">
        <v>33</v>
      </c>
      <c r="C152" s="95"/>
      <c r="D152" s="95"/>
      <c r="E152" s="96"/>
      <c r="F152" s="37" t="s">
        <v>23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15"/>
    </row>
    <row r="153" spans="1:19" ht="15.75" customHeight="1">
      <c r="A153" s="36">
        <v>10</v>
      </c>
      <c r="B153" s="101" t="s">
        <v>19</v>
      </c>
      <c r="C153" s="102"/>
      <c r="D153" s="102"/>
      <c r="E153" s="103"/>
      <c r="F153" s="37" t="s">
        <v>23</v>
      </c>
      <c r="G153" s="6">
        <f>G148+G151</f>
        <v>490.39000000000004</v>
      </c>
      <c r="H153" s="6">
        <f aca="true" t="shared" si="25" ref="H153:S153">H148+H151</f>
        <v>769.24</v>
      </c>
      <c r="I153" s="6">
        <f t="shared" si="25"/>
        <v>1112.4399999999998</v>
      </c>
      <c r="J153" s="6">
        <f t="shared" si="25"/>
        <v>1185.37</v>
      </c>
      <c r="K153" s="6">
        <f t="shared" si="25"/>
        <v>687.73</v>
      </c>
      <c r="L153" s="6">
        <f t="shared" si="25"/>
        <v>174.36</v>
      </c>
      <c r="M153" s="6">
        <f t="shared" si="25"/>
        <v>74.25999999999999</v>
      </c>
      <c r="N153" s="6">
        <f t="shared" si="25"/>
        <v>22.78</v>
      </c>
      <c r="O153" s="6">
        <f t="shared" si="25"/>
        <v>1.33</v>
      </c>
      <c r="P153" s="6"/>
      <c r="Q153" s="6"/>
      <c r="R153" s="6"/>
      <c r="S153" s="6">
        <f t="shared" si="25"/>
        <v>4517.6</v>
      </c>
    </row>
    <row r="154" spans="1:19" ht="15.75" customHeight="1">
      <c r="A154" s="67" t="s">
        <v>35</v>
      </c>
      <c r="B154" s="68"/>
      <c r="C154" s="68"/>
      <c r="D154" s="68"/>
      <c r="E154" s="68"/>
      <c r="F154" s="40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10"/>
    </row>
    <row r="155" spans="1:19" ht="15.75" customHeight="1">
      <c r="A155" s="36">
        <v>11</v>
      </c>
      <c r="B155" s="69" t="s">
        <v>38</v>
      </c>
      <c r="C155" s="69"/>
      <c r="D155" s="69"/>
      <c r="E155" s="70"/>
      <c r="F155" s="41" t="s">
        <v>27</v>
      </c>
      <c r="G155" s="31">
        <v>100</v>
      </c>
      <c r="H155" s="31">
        <v>100</v>
      </c>
      <c r="I155" s="31">
        <v>100</v>
      </c>
      <c r="J155" s="31">
        <v>100</v>
      </c>
      <c r="K155" s="31">
        <v>100</v>
      </c>
      <c r="L155" s="31">
        <v>100</v>
      </c>
      <c r="M155" s="31">
        <v>100</v>
      </c>
      <c r="N155" s="31">
        <v>100</v>
      </c>
      <c r="O155" s="31">
        <v>100</v>
      </c>
      <c r="P155" s="31">
        <v>100</v>
      </c>
      <c r="Q155" s="31">
        <v>100</v>
      </c>
      <c r="R155" s="31">
        <v>100</v>
      </c>
      <c r="S155" s="31">
        <v>100</v>
      </c>
    </row>
    <row r="156" spans="1:19" ht="17.25" customHeight="1">
      <c r="A156" s="36">
        <v>12</v>
      </c>
      <c r="B156" s="69" t="s">
        <v>28</v>
      </c>
      <c r="C156" s="69"/>
      <c r="D156" s="69"/>
      <c r="E156" s="70"/>
      <c r="F156" s="41" t="s">
        <v>27</v>
      </c>
      <c r="G156" s="31">
        <v>100</v>
      </c>
      <c r="H156" s="31">
        <v>100</v>
      </c>
      <c r="I156" s="31">
        <v>100</v>
      </c>
      <c r="J156" s="31">
        <v>100</v>
      </c>
      <c r="K156" s="31">
        <v>100</v>
      </c>
      <c r="L156" s="31">
        <v>100</v>
      </c>
      <c r="M156" s="31">
        <v>100</v>
      </c>
      <c r="N156" s="31">
        <v>100</v>
      </c>
      <c r="O156" s="31">
        <v>100</v>
      </c>
      <c r="P156" s="31">
        <v>100</v>
      </c>
      <c r="Q156" s="31">
        <v>100</v>
      </c>
      <c r="R156" s="31">
        <v>100</v>
      </c>
      <c r="S156" s="31">
        <v>100</v>
      </c>
    </row>
    <row r="157" spans="1:19" ht="19.5" customHeight="1">
      <c r="A157" s="36">
        <v>13</v>
      </c>
      <c r="B157" s="71" t="s">
        <v>34</v>
      </c>
      <c r="C157" s="72"/>
      <c r="D157" s="72"/>
      <c r="E157" s="73"/>
      <c r="F157" s="37" t="s">
        <v>23</v>
      </c>
      <c r="G157" s="5">
        <f>G147-G144</f>
        <v>0.1</v>
      </c>
      <c r="H157" s="5">
        <f aca="true" t="shared" si="26" ref="H157:S157">H147-H144</f>
        <v>0.1</v>
      </c>
      <c r="I157" s="5">
        <f t="shared" si="26"/>
        <v>0.1</v>
      </c>
      <c r="J157" s="5">
        <f t="shared" si="26"/>
        <v>0.1</v>
      </c>
      <c r="K157" s="5">
        <f t="shared" si="26"/>
        <v>0.1</v>
      </c>
      <c r="L157" s="5">
        <f t="shared" si="26"/>
        <v>0.1</v>
      </c>
      <c r="M157" s="5">
        <f t="shared" si="26"/>
        <v>0.1</v>
      </c>
      <c r="N157" s="5">
        <f t="shared" si="26"/>
        <v>0.1</v>
      </c>
      <c r="O157" s="5">
        <f t="shared" si="26"/>
        <v>0.1</v>
      </c>
      <c r="P157" s="5">
        <f t="shared" si="26"/>
        <v>0.1</v>
      </c>
      <c r="Q157" s="5">
        <f t="shared" si="26"/>
        <v>0.1</v>
      </c>
      <c r="R157" s="5">
        <f t="shared" si="26"/>
        <v>0.1</v>
      </c>
      <c r="S157" s="5">
        <f t="shared" si="26"/>
        <v>1.2</v>
      </c>
    </row>
    <row r="158" spans="1:19" ht="19.5" customHeight="1">
      <c r="A158" s="36">
        <v>14</v>
      </c>
      <c r="B158" s="74" t="s">
        <v>56</v>
      </c>
      <c r="C158" s="75"/>
      <c r="D158" s="75"/>
      <c r="E158" s="75"/>
      <c r="F158" s="45" t="s">
        <v>27</v>
      </c>
      <c r="G158" s="5">
        <f>G147/G145*100</f>
        <v>0.04076723944638089</v>
      </c>
      <c r="H158" s="5">
        <f aca="true" t="shared" si="27" ref="H158:S158">H147/H145*100</f>
        <v>0.025992929923060924</v>
      </c>
      <c r="I158" s="5">
        <f t="shared" si="27"/>
        <v>0.017975266033937308</v>
      </c>
      <c r="J158" s="5">
        <f t="shared" si="27"/>
        <v>0.01686952267685586</v>
      </c>
      <c r="K158" s="5">
        <f t="shared" si="27"/>
        <v>0.029072725422644746</v>
      </c>
      <c r="L158" s="5">
        <f t="shared" si="27"/>
        <v>0.1145737855178735</v>
      </c>
      <c r="M158" s="5">
        <f t="shared" si="27"/>
        <v>0.26860059092130006</v>
      </c>
      <c r="N158" s="5">
        <f t="shared" si="27"/>
        <v>0.8703220191470844</v>
      </c>
      <c r="O158" s="5">
        <f t="shared" si="27"/>
        <v>13.071895424836603</v>
      </c>
      <c r="P158" s="5"/>
      <c r="Q158" s="5"/>
      <c r="R158" s="5"/>
      <c r="S158" s="5">
        <f t="shared" si="27"/>
        <v>0.053097345132743355</v>
      </c>
    </row>
    <row r="159" spans="1:19" ht="15.75" customHeight="1">
      <c r="A159" s="27"/>
      <c r="B159" s="23"/>
      <c r="C159" s="24"/>
      <c r="D159" s="24"/>
      <c r="E159" s="24"/>
      <c r="F159" s="12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28"/>
    </row>
    <row r="160" spans="1:19" ht="15.75" customHeight="1">
      <c r="A160" s="27"/>
      <c r="B160" s="23"/>
      <c r="C160" s="24"/>
      <c r="D160" s="24"/>
      <c r="E160" s="24"/>
      <c r="F160" s="12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28"/>
    </row>
    <row r="161" spans="1:19" ht="15.75" customHeight="1">
      <c r="A161" s="27"/>
      <c r="B161" s="23"/>
      <c r="C161" s="24"/>
      <c r="D161" s="24"/>
      <c r="E161" s="24"/>
      <c r="F161" s="12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28"/>
    </row>
  </sheetData>
  <sheetProtection/>
  <mergeCells count="138">
    <mergeCell ref="B156:E156"/>
    <mergeCell ref="B157:E157"/>
    <mergeCell ref="B158:E158"/>
    <mergeCell ref="B152:E152"/>
    <mergeCell ref="B153:E153"/>
    <mergeCell ref="A154:E154"/>
    <mergeCell ref="B155:E155"/>
    <mergeCell ref="B148:E148"/>
    <mergeCell ref="B149:E149"/>
    <mergeCell ref="A150:E150"/>
    <mergeCell ref="B151:E151"/>
    <mergeCell ref="B144:E144"/>
    <mergeCell ref="B145:E145"/>
    <mergeCell ref="A146:E146"/>
    <mergeCell ref="B147:E147"/>
    <mergeCell ref="A140:S140"/>
    <mergeCell ref="A141:E141"/>
    <mergeCell ref="B142:E142"/>
    <mergeCell ref="B143:E143"/>
    <mergeCell ref="B135:S135"/>
    <mergeCell ref="B136:S136"/>
    <mergeCell ref="A138:A139"/>
    <mergeCell ref="B138:E139"/>
    <mergeCell ref="F138:F139"/>
    <mergeCell ref="G138:R138"/>
    <mergeCell ref="S138:S139"/>
    <mergeCell ref="B126:E126"/>
    <mergeCell ref="B127:E127"/>
    <mergeCell ref="B129:E129"/>
    <mergeCell ref="B134:S134"/>
    <mergeCell ref="B123:E123"/>
    <mergeCell ref="B124:E124"/>
    <mergeCell ref="B125:E125"/>
    <mergeCell ref="B119:E119"/>
    <mergeCell ref="B120:E120"/>
    <mergeCell ref="B121:E121"/>
    <mergeCell ref="A122:E122"/>
    <mergeCell ref="B115:E115"/>
    <mergeCell ref="B116:E116"/>
    <mergeCell ref="B117:E117"/>
    <mergeCell ref="A118:E118"/>
    <mergeCell ref="B111:E111"/>
    <mergeCell ref="B112:E112"/>
    <mergeCell ref="B113:E113"/>
    <mergeCell ref="A114:E114"/>
    <mergeCell ref="S106:S107"/>
    <mergeCell ref="A108:S108"/>
    <mergeCell ref="A109:E109"/>
    <mergeCell ref="B110:E110"/>
    <mergeCell ref="A106:A107"/>
    <mergeCell ref="B106:E107"/>
    <mergeCell ref="F106:F107"/>
    <mergeCell ref="G106:R106"/>
    <mergeCell ref="B92:E92"/>
    <mergeCell ref="B102:S102"/>
    <mergeCell ref="B103:S103"/>
    <mergeCell ref="B104:S104"/>
    <mergeCell ref="B89:E89"/>
    <mergeCell ref="B90:E90"/>
    <mergeCell ref="B91:E91"/>
    <mergeCell ref="B85:E85"/>
    <mergeCell ref="B86:E86"/>
    <mergeCell ref="B87:E87"/>
    <mergeCell ref="A88:E88"/>
    <mergeCell ref="B81:E81"/>
    <mergeCell ref="B82:E82"/>
    <mergeCell ref="B83:E83"/>
    <mergeCell ref="A84:E84"/>
    <mergeCell ref="B77:E77"/>
    <mergeCell ref="B78:E78"/>
    <mergeCell ref="B79:E79"/>
    <mergeCell ref="A80:E80"/>
    <mergeCell ref="S72:S73"/>
    <mergeCell ref="A74:S74"/>
    <mergeCell ref="A75:E75"/>
    <mergeCell ref="B76:E76"/>
    <mergeCell ref="A72:A73"/>
    <mergeCell ref="B72:E73"/>
    <mergeCell ref="F72:F73"/>
    <mergeCell ref="G72:R72"/>
    <mergeCell ref="B59:E59"/>
    <mergeCell ref="B68:S68"/>
    <mergeCell ref="B69:S69"/>
    <mergeCell ref="B70:S70"/>
    <mergeCell ref="B56:E56"/>
    <mergeCell ref="B57:E57"/>
    <mergeCell ref="B58:E58"/>
    <mergeCell ref="B52:E52"/>
    <mergeCell ref="B53:E53"/>
    <mergeCell ref="B54:E54"/>
    <mergeCell ref="A55:E55"/>
    <mergeCell ref="B48:E48"/>
    <mergeCell ref="B49:E49"/>
    <mergeCell ref="B50:E50"/>
    <mergeCell ref="A51:E51"/>
    <mergeCell ref="B44:E44"/>
    <mergeCell ref="B45:E45"/>
    <mergeCell ref="B46:E46"/>
    <mergeCell ref="A47:E47"/>
    <mergeCell ref="S39:S40"/>
    <mergeCell ref="A41:S41"/>
    <mergeCell ref="A42:E42"/>
    <mergeCell ref="B43:E43"/>
    <mergeCell ref="A39:A40"/>
    <mergeCell ref="B39:E40"/>
    <mergeCell ref="F39:F40"/>
    <mergeCell ref="G39:R39"/>
    <mergeCell ref="B27:E27"/>
    <mergeCell ref="B35:S35"/>
    <mergeCell ref="B36:S36"/>
    <mergeCell ref="B37:S37"/>
    <mergeCell ref="B24:E24"/>
    <mergeCell ref="B25:E25"/>
    <mergeCell ref="B26:E26"/>
    <mergeCell ref="B20:E20"/>
    <mergeCell ref="B21:E21"/>
    <mergeCell ref="B22:E22"/>
    <mergeCell ref="A23:E23"/>
    <mergeCell ref="B16:E16"/>
    <mergeCell ref="B17:E17"/>
    <mergeCell ref="B18:E18"/>
    <mergeCell ref="A19:E19"/>
    <mergeCell ref="B12:E12"/>
    <mergeCell ref="B13:E13"/>
    <mergeCell ref="B14:E14"/>
    <mergeCell ref="A15:E15"/>
    <mergeCell ref="A10:E10"/>
    <mergeCell ref="B11:E11"/>
    <mergeCell ref="A7:A8"/>
    <mergeCell ref="B7:E8"/>
    <mergeCell ref="F7:F8"/>
    <mergeCell ref="G7:R7"/>
    <mergeCell ref="R2:S2"/>
    <mergeCell ref="B3:S3"/>
    <mergeCell ref="B4:S4"/>
    <mergeCell ref="B5:S5"/>
    <mergeCell ref="S7:S8"/>
    <mergeCell ref="A9:S9"/>
  </mergeCells>
  <printOptions/>
  <pageMargins left="0.7874015748031497" right="0.7874015748031497" top="0.984251968503937" bottom="0.7874015748031497" header="0.5118110236220472" footer="0.5118110236220472"/>
  <pageSetup firstPageNumber="40" useFirstPageNumber="1" horizontalDpi="600" verticalDpi="600" orientation="landscape" paperSize="9" scale="8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T157"/>
  <sheetViews>
    <sheetView tabSelected="1" view="pageLayout" zoomScaleNormal="85" workbookViewId="0" topLeftCell="A19">
      <selection activeCell="B3" sqref="B3:S3"/>
    </sheetView>
  </sheetViews>
  <sheetFormatPr defaultColWidth="9.00390625" defaultRowHeight="12.75"/>
  <cols>
    <col min="1" max="1" width="3.625" style="16" customWidth="1"/>
    <col min="2" max="3" width="9.125" style="16" customWidth="1"/>
    <col min="4" max="4" width="14.125" style="16" customWidth="1"/>
    <col min="5" max="5" width="11.375" style="17" customWidth="1"/>
    <col min="6" max="6" width="7.375" style="17" customWidth="1"/>
    <col min="7" max="7" width="7.25390625" style="17" customWidth="1"/>
    <col min="8" max="8" width="8.125" style="17" customWidth="1"/>
    <col min="9" max="10" width="8.25390625" style="17" customWidth="1"/>
    <col min="11" max="11" width="7.625" style="17" customWidth="1"/>
    <col min="12" max="12" width="7.25390625" style="17" customWidth="1"/>
    <col min="13" max="13" width="6.875" style="17" customWidth="1"/>
    <col min="14" max="14" width="7.625" style="17" customWidth="1"/>
    <col min="15" max="15" width="6.875" style="17" customWidth="1"/>
    <col min="16" max="16" width="7.25390625" style="17" customWidth="1"/>
    <col min="17" max="17" width="7.375" style="17" customWidth="1"/>
    <col min="18" max="18" width="4.875" style="0" customWidth="1"/>
    <col min="19" max="19" width="8.375" style="0" customWidth="1"/>
    <col min="20" max="20" width="9.125" style="0" hidden="1" customWidth="1"/>
  </cols>
  <sheetData>
    <row r="2" spans="1:19" ht="14.25">
      <c r="A2"/>
      <c r="B2" s="1"/>
      <c r="C2" s="1"/>
      <c r="D2" s="1"/>
      <c r="E2" s="1"/>
      <c r="F2" s="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76" t="s">
        <v>57</v>
      </c>
      <c r="S2" s="77"/>
    </row>
    <row r="3" spans="1:19" ht="18">
      <c r="A3"/>
      <c r="B3" s="108" t="s">
        <v>52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21" customHeight="1">
      <c r="A4"/>
      <c r="B4" s="110" t="s">
        <v>31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ht="15.75">
      <c r="A5"/>
      <c r="B5" s="112" t="s">
        <v>30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1:19" ht="15">
      <c r="A6"/>
      <c r="B6" s="3"/>
      <c r="C6" s="2"/>
      <c r="D6" s="2"/>
      <c r="E6" s="2"/>
      <c r="F6" s="2"/>
      <c r="G6" s="4"/>
      <c r="H6" s="4"/>
      <c r="I6" s="4"/>
      <c r="J6" s="11"/>
      <c r="K6" s="4"/>
      <c r="L6" s="4"/>
      <c r="M6" s="4"/>
      <c r="N6" s="4"/>
      <c r="O6" s="4"/>
      <c r="P6" s="4"/>
      <c r="Q6" s="4"/>
      <c r="R6" s="4"/>
      <c r="S6" s="18"/>
    </row>
    <row r="7" spans="1:19" ht="18.75" customHeight="1">
      <c r="A7" s="134" t="s">
        <v>29</v>
      </c>
      <c r="B7" s="115" t="s">
        <v>0</v>
      </c>
      <c r="C7" s="116"/>
      <c r="D7" s="116"/>
      <c r="E7" s="117"/>
      <c r="F7" s="86" t="s">
        <v>22</v>
      </c>
      <c r="G7" s="78" t="s">
        <v>1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80"/>
      <c r="S7" s="131" t="s">
        <v>2</v>
      </c>
    </row>
    <row r="8" spans="1:19" ht="21" customHeight="1">
      <c r="A8" s="135"/>
      <c r="B8" s="118"/>
      <c r="C8" s="119"/>
      <c r="D8" s="119"/>
      <c r="E8" s="120"/>
      <c r="F8" s="87"/>
      <c r="G8" s="42" t="s">
        <v>5</v>
      </c>
      <c r="H8" s="42" t="s">
        <v>6</v>
      </c>
      <c r="I8" s="42" t="s">
        <v>7</v>
      </c>
      <c r="J8" s="42" t="s">
        <v>8</v>
      </c>
      <c r="K8" s="42" t="s">
        <v>9</v>
      </c>
      <c r="L8" s="42" t="s">
        <v>10</v>
      </c>
      <c r="M8" s="42" t="s">
        <v>11</v>
      </c>
      <c r="N8" s="43" t="s">
        <v>12</v>
      </c>
      <c r="O8" s="42" t="s">
        <v>13</v>
      </c>
      <c r="P8" s="43" t="s">
        <v>14</v>
      </c>
      <c r="Q8" s="42" t="s">
        <v>3</v>
      </c>
      <c r="R8" s="42" t="s">
        <v>4</v>
      </c>
      <c r="S8" s="133"/>
    </row>
    <row r="9" spans="1:19" ht="15.75" customHeight="1">
      <c r="A9" s="81" t="s">
        <v>42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3"/>
    </row>
    <row r="10" spans="1:19" ht="18" customHeight="1">
      <c r="A10" s="84" t="s">
        <v>32</v>
      </c>
      <c r="B10" s="85"/>
      <c r="C10" s="85"/>
      <c r="D10" s="85"/>
      <c r="E10" s="85"/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13"/>
    </row>
    <row r="11" spans="1:19" ht="16.5" customHeight="1">
      <c r="A11" s="36">
        <v>1</v>
      </c>
      <c r="B11" s="71" t="s">
        <v>36</v>
      </c>
      <c r="C11" s="104"/>
      <c r="D11" s="104"/>
      <c r="E11" s="105"/>
      <c r="F11" s="37" t="s">
        <v>23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</row>
    <row r="12" spans="1:19" ht="28.5" customHeight="1">
      <c r="A12" s="36">
        <v>2</v>
      </c>
      <c r="B12" s="71" t="s">
        <v>39</v>
      </c>
      <c r="C12" s="104"/>
      <c r="D12" s="104"/>
      <c r="E12" s="105"/>
      <c r="F12" s="20" t="s">
        <v>23</v>
      </c>
      <c r="G12" s="25">
        <v>18</v>
      </c>
      <c r="H12" s="25">
        <v>706</v>
      </c>
      <c r="I12" s="25">
        <v>710</v>
      </c>
      <c r="J12" s="25">
        <v>768</v>
      </c>
      <c r="K12" s="25">
        <v>278</v>
      </c>
      <c r="L12" s="25">
        <v>51</v>
      </c>
      <c r="M12" s="25">
        <v>8.1</v>
      </c>
      <c r="N12" s="25">
        <v>0.2</v>
      </c>
      <c r="O12" s="25">
        <v>0.4</v>
      </c>
      <c r="P12" s="25"/>
      <c r="Q12" s="25"/>
      <c r="R12" s="25"/>
      <c r="S12" s="26">
        <v>2539.7</v>
      </c>
    </row>
    <row r="13" spans="1:19" ht="15.75" customHeight="1">
      <c r="A13" s="36">
        <v>3</v>
      </c>
      <c r="B13" s="69" t="s">
        <v>37</v>
      </c>
      <c r="C13" s="69"/>
      <c r="D13" s="69"/>
      <c r="E13" s="70"/>
      <c r="F13" s="38" t="s">
        <v>23</v>
      </c>
      <c r="G13" s="5">
        <v>0.3</v>
      </c>
      <c r="H13" s="5">
        <v>0.3</v>
      </c>
      <c r="I13" s="5">
        <v>0.3</v>
      </c>
      <c r="J13" s="5">
        <v>0.3</v>
      </c>
      <c r="K13" s="5">
        <v>0.3</v>
      </c>
      <c r="L13" s="5">
        <v>0.3</v>
      </c>
      <c r="M13" s="5">
        <v>0.3</v>
      </c>
      <c r="N13" s="5">
        <v>0.3</v>
      </c>
      <c r="O13" s="5">
        <v>0.3</v>
      </c>
      <c r="P13" s="5">
        <v>0.3</v>
      </c>
      <c r="Q13" s="5">
        <v>0.3</v>
      </c>
      <c r="R13" s="5">
        <v>0.3</v>
      </c>
      <c r="S13" s="46">
        <f>SUM(G13:R13)</f>
        <v>3.599999999999999</v>
      </c>
    </row>
    <row r="14" spans="1:19" ht="15.75" customHeight="1">
      <c r="A14" s="36">
        <v>4</v>
      </c>
      <c r="B14" s="97" t="s">
        <v>15</v>
      </c>
      <c r="C14" s="106"/>
      <c r="D14" s="106"/>
      <c r="E14" s="106"/>
      <c r="F14" s="38" t="s">
        <v>23</v>
      </c>
      <c r="G14" s="6">
        <f>G12+G13</f>
        <v>18.3</v>
      </c>
      <c r="H14" s="6">
        <f aca="true" t="shared" si="0" ref="H14:S14">SUM(H12:H13)</f>
        <v>706.3</v>
      </c>
      <c r="I14" s="6">
        <f t="shared" si="0"/>
        <v>710.3</v>
      </c>
      <c r="J14" s="6">
        <f t="shared" si="0"/>
        <v>768.3</v>
      </c>
      <c r="K14" s="6">
        <f t="shared" si="0"/>
        <v>278.3</v>
      </c>
      <c r="L14" s="6">
        <f t="shared" si="0"/>
        <v>51.3</v>
      </c>
      <c r="M14" s="6">
        <f t="shared" si="0"/>
        <v>8.4</v>
      </c>
      <c r="N14" s="6">
        <f t="shared" si="0"/>
        <v>0.5</v>
      </c>
      <c r="O14" s="6">
        <f t="shared" si="0"/>
        <v>0.7</v>
      </c>
      <c r="P14" s="6">
        <f t="shared" si="0"/>
        <v>0.3</v>
      </c>
      <c r="Q14" s="6">
        <f t="shared" si="0"/>
        <v>0.3</v>
      </c>
      <c r="R14" s="6">
        <f t="shared" si="0"/>
        <v>0.3</v>
      </c>
      <c r="S14" s="6">
        <f t="shared" si="0"/>
        <v>2543.2999999999997</v>
      </c>
    </row>
    <row r="15" spans="1:19" ht="18.75" customHeight="1">
      <c r="A15" s="100" t="s">
        <v>16</v>
      </c>
      <c r="B15" s="95"/>
      <c r="C15" s="95"/>
      <c r="D15" s="95"/>
      <c r="E15" s="95"/>
      <c r="F15" s="3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0"/>
    </row>
    <row r="16" spans="1:20" ht="15.75" customHeight="1">
      <c r="A16" s="36">
        <v>5</v>
      </c>
      <c r="B16" s="90" t="s">
        <v>24</v>
      </c>
      <c r="C16" s="90"/>
      <c r="D16" s="90"/>
      <c r="E16" s="91"/>
      <c r="F16" s="37" t="s">
        <v>23</v>
      </c>
      <c r="G16" s="25">
        <v>0.4</v>
      </c>
      <c r="H16" s="25">
        <v>0.4</v>
      </c>
      <c r="I16" s="25">
        <v>0.4</v>
      </c>
      <c r="J16" s="25">
        <v>0.4</v>
      </c>
      <c r="K16" s="25">
        <v>0.4</v>
      </c>
      <c r="L16" s="25">
        <v>0.4</v>
      </c>
      <c r="M16" s="25">
        <v>0.4</v>
      </c>
      <c r="N16" s="25">
        <v>0.4</v>
      </c>
      <c r="O16" s="25">
        <v>0.4</v>
      </c>
      <c r="P16" s="25">
        <v>0.4</v>
      </c>
      <c r="Q16" s="25">
        <v>0.4</v>
      </c>
      <c r="R16" s="25">
        <v>0.4</v>
      </c>
      <c r="S16" s="26">
        <f>SUM(G16:R16)</f>
        <v>4.8</v>
      </c>
      <c r="T16" s="44">
        <f>SUM(G16:R16)</f>
        <v>4.8</v>
      </c>
    </row>
    <row r="17" spans="1:19" ht="15.75" customHeight="1">
      <c r="A17" s="36">
        <v>6</v>
      </c>
      <c r="B17" s="92" t="s">
        <v>25</v>
      </c>
      <c r="C17" s="93"/>
      <c r="D17" s="93"/>
      <c r="E17" s="94"/>
      <c r="F17" s="37" t="s">
        <v>23</v>
      </c>
      <c r="G17" s="25">
        <v>16</v>
      </c>
      <c r="H17" s="25">
        <v>635</v>
      </c>
      <c r="I17" s="25">
        <v>639</v>
      </c>
      <c r="J17" s="25">
        <v>691</v>
      </c>
      <c r="K17" s="25">
        <v>250</v>
      </c>
      <c r="L17" s="25">
        <v>46</v>
      </c>
      <c r="M17" s="25">
        <v>7.3</v>
      </c>
      <c r="N17" s="25">
        <v>0.2</v>
      </c>
      <c r="O17" s="25">
        <v>0.2</v>
      </c>
      <c r="P17" s="25"/>
      <c r="Q17" s="25"/>
      <c r="R17" s="25"/>
      <c r="S17" s="26">
        <v>2284.7</v>
      </c>
    </row>
    <row r="18" spans="1:19" ht="15.75" customHeight="1">
      <c r="A18" s="36">
        <v>7</v>
      </c>
      <c r="B18" s="97" t="s">
        <v>17</v>
      </c>
      <c r="C18" s="98"/>
      <c r="D18" s="98"/>
      <c r="E18" s="99"/>
      <c r="F18" s="37" t="s">
        <v>23</v>
      </c>
      <c r="G18" s="14">
        <f>G16+G17</f>
        <v>16.4</v>
      </c>
      <c r="H18" s="14">
        <f aca="true" t="shared" si="1" ref="H18:S18">H16+H17</f>
        <v>635.4</v>
      </c>
      <c r="I18" s="14">
        <f t="shared" si="1"/>
        <v>639.4</v>
      </c>
      <c r="J18" s="14">
        <f t="shared" si="1"/>
        <v>691.4</v>
      </c>
      <c r="K18" s="14">
        <f t="shared" si="1"/>
        <v>250.4</v>
      </c>
      <c r="L18" s="14">
        <f t="shared" si="1"/>
        <v>46.4</v>
      </c>
      <c r="M18" s="14">
        <f t="shared" si="1"/>
        <v>7.7</v>
      </c>
      <c r="N18" s="14">
        <f t="shared" si="1"/>
        <v>0.6000000000000001</v>
      </c>
      <c r="O18" s="14">
        <f t="shared" si="1"/>
        <v>0.6000000000000001</v>
      </c>
      <c r="P18" s="14">
        <f t="shared" si="1"/>
        <v>0.4</v>
      </c>
      <c r="Q18" s="14">
        <f t="shared" si="1"/>
        <v>0.4</v>
      </c>
      <c r="R18" s="14">
        <f t="shared" si="1"/>
        <v>0.4</v>
      </c>
      <c r="S18" s="14">
        <f t="shared" si="1"/>
        <v>2289.5</v>
      </c>
    </row>
    <row r="19" spans="1:19" ht="18.75" customHeight="1">
      <c r="A19" s="100" t="s">
        <v>18</v>
      </c>
      <c r="B19" s="95"/>
      <c r="C19" s="95"/>
      <c r="D19" s="95"/>
      <c r="E19" s="95"/>
      <c r="F19" s="40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0"/>
    </row>
    <row r="20" spans="1:19" ht="15.75" customHeight="1">
      <c r="A20" s="36">
        <v>8</v>
      </c>
      <c r="B20" s="69" t="s">
        <v>26</v>
      </c>
      <c r="C20" s="69"/>
      <c r="D20" s="69"/>
      <c r="E20" s="69"/>
      <c r="F20" s="37" t="s">
        <v>23</v>
      </c>
      <c r="G20" s="6">
        <f>G14-G18</f>
        <v>1.9000000000000021</v>
      </c>
      <c r="H20" s="6">
        <f aca="true" t="shared" si="2" ref="H20:S20">H14-H18</f>
        <v>70.89999999999998</v>
      </c>
      <c r="I20" s="6">
        <f t="shared" si="2"/>
        <v>70.89999999999998</v>
      </c>
      <c r="J20" s="6">
        <f t="shared" si="2"/>
        <v>76.89999999999998</v>
      </c>
      <c r="K20" s="6">
        <f t="shared" si="2"/>
        <v>27.900000000000006</v>
      </c>
      <c r="L20" s="6">
        <f t="shared" si="2"/>
        <v>4.899999999999999</v>
      </c>
      <c r="M20" s="6">
        <f t="shared" si="2"/>
        <v>0.7000000000000002</v>
      </c>
      <c r="N20" s="6">
        <f t="shared" si="2"/>
        <v>-0.10000000000000009</v>
      </c>
      <c r="O20" s="6">
        <f t="shared" si="2"/>
        <v>0.09999999999999987</v>
      </c>
      <c r="P20" s="6"/>
      <c r="Q20" s="6"/>
      <c r="R20" s="6"/>
      <c r="S20" s="6">
        <f t="shared" si="2"/>
        <v>253.79999999999973</v>
      </c>
    </row>
    <row r="21" spans="1:19" ht="15.75" customHeight="1">
      <c r="A21" s="36">
        <v>9</v>
      </c>
      <c r="B21" s="91" t="s">
        <v>33</v>
      </c>
      <c r="C21" s="95"/>
      <c r="D21" s="95"/>
      <c r="E21" s="96"/>
      <c r="F21" s="37" t="s">
        <v>23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15"/>
    </row>
    <row r="22" spans="1:19" ht="15.75" customHeight="1">
      <c r="A22" s="36">
        <v>10</v>
      </c>
      <c r="B22" s="101" t="s">
        <v>19</v>
      </c>
      <c r="C22" s="102"/>
      <c r="D22" s="102"/>
      <c r="E22" s="103"/>
      <c r="F22" s="37" t="s">
        <v>23</v>
      </c>
      <c r="G22" s="6">
        <f>G17+G20</f>
        <v>17.900000000000002</v>
      </c>
      <c r="H22" s="6">
        <f aca="true" t="shared" si="3" ref="H22:S22">H17+H20</f>
        <v>705.9</v>
      </c>
      <c r="I22" s="6">
        <f t="shared" si="3"/>
        <v>709.9</v>
      </c>
      <c r="J22" s="6">
        <f t="shared" si="3"/>
        <v>767.9</v>
      </c>
      <c r="K22" s="6">
        <f t="shared" si="3"/>
        <v>277.9</v>
      </c>
      <c r="L22" s="6">
        <f t="shared" si="3"/>
        <v>50.9</v>
      </c>
      <c r="M22" s="6">
        <f t="shared" si="3"/>
        <v>8</v>
      </c>
      <c r="N22" s="6">
        <f t="shared" si="3"/>
        <v>0.09999999999999992</v>
      </c>
      <c r="O22" s="6">
        <f t="shared" si="3"/>
        <v>0.2999999999999999</v>
      </c>
      <c r="P22" s="6"/>
      <c r="Q22" s="6"/>
      <c r="R22" s="6"/>
      <c r="S22" s="6">
        <f t="shared" si="3"/>
        <v>2538.4999999999995</v>
      </c>
    </row>
    <row r="23" spans="1:19" ht="18.75" customHeight="1">
      <c r="A23" s="67" t="s">
        <v>35</v>
      </c>
      <c r="B23" s="68"/>
      <c r="C23" s="68"/>
      <c r="D23" s="68"/>
      <c r="E23" s="68"/>
      <c r="F23" s="40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0"/>
    </row>
    <row r="24" spans="1:19" ht="17.25" customHeight="1">
      <c r="A24" s="36">
        <v>11</v>
      </c>
      <c r="B24" s="69" t="s">
        <v>38</v>
      </c>
      <c r="C24" s="69"/>
      <c r="D24" s="69"/>
      <c r="E24" s="70"/>
      <c r="F24" s="22" t="s">
        <v>27</v>
      </c>
      <c r="G24" s="31">
        <v>100</v>
      </c>
      <c r="H24" s="31">
        <v>100</v>
      </c>
      <c r="I24" s="31">
        <v>100</v>
      </c>
      <c r="J24" s="31">
        <v>100</v>
      </c>
      <c r="K24" s="31">
        <v>100</v>
      </c>
      <c r="L24" s="31">
        <v>100</v>
      </c>
      <c r="M24" s="31">
        <v>100</v>
      </c>
      <c r="N24" s="31">
        <v>100</v>
      </c>
      <c r="O24" s="31">
        <v>100</v>
      </c>
      <c r="P24" s="31">
        <v>100</v>
      </c>
      <c r="Q24" s="31">
        <v>100</v>
      </c>
      <c r="R24" s="31">
        <v>100</v>
      </c>
      <c r="S24" s="31">
        <v>100</v>
      </c>
    </row>
    <row r="25" spans="1:19" ht="19.5" customHeight="1">
      <c r="A25" s="36">
        <v>12</v>
      </c>
      <c r="B25" s="69" t="s">
        <v>28</v>
      </c>
      <c r="C25" s="69"/>
      <c r="D25" s="69"/>
      <c r="E25" s="70"/>
      <c r="F25" s="22" t="s">
        <v>27</v>
      </c>
      <c r="G25" s="31">
        <v>100</v>
      </c>
      <c r="H25" s="31">
        <v>100</v>
      </c>
      <c r="I25" s="31">
        <v>100</v>
      </c>
      <c r="J25" s="31">
        <v>100</v>
      </c>
      <c r="K25" s="31">
        <v>100</v>
      </c>
      <c r="L25" s="31">
        <v>100</v>
      </c>
      <c r="M25" s="31">
        <v>100</v>
      </c>
      <c r="N25" s="31">
        <v>100</v>
      </c>
      <c r="O25" s="31">
        <v>100</v>
      </c>
      <c r="P25" s="31">
        <v>100</v>
      </c>
      <c r="Q25" s="31">
        <v>100</v>
      </c>
      <c r="R25" s="31">
        <v>100</v>
      </c>
      <c r="S25" s="31">
        <v>100</v>
      </c>
    </row>
    <row r="26" spans="1:19" ht="15.75" customHeight="1">
      <c r="A26" s="36">
        <v>13</v>
      </c>
      <c r="B26" s="71" t="s">
        <v>34</v>
      </c>
      <c r="C26" s="72"/>
      <c r="D26" s="72"/>
      <c r="E26" s="73"/>
      <c r="F26" s="21" t="s">
        <v>23</v>
      </c>
      <c r="G26" s="5">
        <f>G16-G13</f>
        <v>0.10000000000000003</v>
      </c>
      <c r="H26" s="5">
        <f aca="true" t="shared" si="4" ref="H26:S26">H16-H13</f>
        <v>0.10000000000000003</v>
      </c>
      <c r="I26" s="5">
        <f t="shared" si="4"/>
        <v>0.10000000000000003</v>
      </c>
      <c r="J26" s="5">
        <f t="shared" si="4"/>
        <v>0.10000000000000003</v>
      </c>
      <c r="K26" s="5">
        <f t="shared" si="4"/>
        <v>0.10000000000000003</v>
      </c>
      <c r="L26" s="5">
        <f t="shared" si="4"/>
        <v>0.10000000000000003</v>
      </c>
      <c r="M26" s="5">
        <f t="shared" si="4"/>
        <v>0.10000000000000003</v>
      </c>
      <c r="N26" s="5">
        <f t="shared" si="4"/>
        <v>0.10000000000000003</v>
      </c>
      <c r="O26" s="5">
        <f t="shared" si="4"/>
        <v>0.10000000000000003</v>
      </c>
      <c r="P26" s="5">
        <f t="shared" si="4"/>
        <v>0.10000000000000003</v>
      </c>
      <c r="Q26" s="5">
        <f t="shared" si="4"/>
        <v>0.10000000000000003</v>
      </c>
      <c r="R26" s="5">
        <f t="shared" si="4"/>
        <v>0.10000000000000003</v>
      </c>
      <c r="S26" s="5">
        <f t="shared" si="4"/>
        <v>1.2000000000000006</v>
      </c>
    </row>
    <row r="27" spans="1:19" ht="20.25" customHeight="1">
      <c r="A27" s="36">
        <v>14</v>
      </c>
      <c r="B27" s="71" t="s">
        <v>51</v>
      </c>
      <c r="C27" s="127"/>
      <c r="D27" s="127"/>
      <c r="E27" s="127"/>
      <c r="F27" s="22" t="s">
        <v>27</v>
      </c>
      <c r="G27" s="5">
        <f>G16/G14*100</f>
        <v>2.185792349726776</v>
      </c>
      <c r="H27" s="5">
        <f aca="true" t="shared" si="5" ref="H27:S27">H16/H14*100</f>
        <v>0.05663315871442731</v>
      </c>
      <c r="I27" s="5">
        <f t="shared" si="5"/>
        <v>0.05631423342249755</v>
      </c>
      <c r="J27" s="5">
        <f t="shared" si="5"/>
        <v>0.05206299622543278</v>
      </c>
      <c r="K27" s="5">
        <f t="shared" si="5"/>
        <v>0.1437297879985627</v>
      </c>
      <c r="L27" s="5">
        <f t="shared" si="5"/>
        <v>0.7797270955165693</v>
      </c>
      <c r="M27" s="5">
        <f t="shared" si="5"/>
        <v>4.761904761904762</v>
      </c>
      <c r="N27" s="5">
        <f t="shared" si="5"/>
        <v>80</v>
      </c>
      <c r="O27" s="5">
        <f t="shared" si="5"/>
        <v>57.14285714285715</v>
      </c>
      <c r="P27" s="5"/>
      <c r="Q27" s="5"/>
      <c r="R27" s="5"/>
      <c r="S27" s="5">
        <f t="shared" si="5"/>
        <v>0.18873117603114065</v>
      </c>
    </row>
    <row r="28" spans="1:19" ht="15" customHeight="1">
      <c r="A28" s="27"/>
      <c r="B28" s="23"/>
      <c r="C28" s="24"/>
      <c r="D28" s="24"/>
      <c r="E28" s="24"/>
      <c r="F28" s="12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28"/>
    </row>
    <row r="29" spans="1:19" ht="15" customHeight="1">
      <c r="A29" s="27"/>
      <c r="B29" s="23"/>
      <c r="C29" s="24"/>
      <c r="D29" s="24"/>
      <c r="E29" s="24"/>
      <c r="F29" s="12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28"/>
    </row>
    <row r="30" spans="1:19" ht="15" customHeight="1">
      <c r="A30" s="27"/>
      <c r="B30" s="23"/>
      <c r="C30" s="24"/>
      <c r="D30" s="24"/>
      <c r="E30" s="24"/>
      <c r="F30" s="12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28"/>
    </row>
    <row r="31" spans="1:19" ht="15" customHeight="1">
      <c r="A31" s="27"/>
      <c r="B31" s="23"/>
      <c r="C31" s="24"/>
      <c r="D31" s="24"/>
      <c r="E31" s="24"/>
      <c r="F31" s="12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28"/>
    </row>
    <row r="32" spans="1:19" ht="15" customHeight="1">
      <c r="A32" s="27"/>
      <c r="B32" s="23"/>
      <c r="C32" s="24"/>
      <c r="D32" s="24"/>
      <c r="E32" s="24"/>
      <c r="F32" s="12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28"/>
    </row>
    <row r="33" spans="1:19" ht="14.25">
      <c r="A33"/>
      <c r="B33" s="1"/>
      <c r="C33" s="1"/>
      <c r="D33" s="1"/>
      <c r="E33" s="1"/>
      <c r="F33" s="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8">
      <c r="A34"/>
      <c r="B34" s="108" t="s">
        <v>52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</row>
    <row r="35" spans="1:19" ht="15.75" customHeight="1">
      <c r="A35"/>
      <c r="B35" s="110" t="s">
        <v>31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</row>
    <row r="36" spans="1:19" ht="15.75">
      <c r="A36"/>
      <c r="B36" s="112" t="s">
        <v>30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</row>
    <row r="37" spans="1:19" ht="15">
      <c r="A37"/>
      <c r="B37" s="3"/>
      <c r="C37" s="2"/>
      <c r="D37" s="2"/>
      <c r="E37" s="2"/>
      <c r="F37" s="2"/>
      <c r="G37" s="4"/>
      <c r="H37" s="4"/>
      <c r="I37" s="4"/>
      <c r="J37" s="11"/>
      <c r="K37" s="4"/>
      <c r="L37" s="4"/>
      <c r="M37" s="4"/>
      <c r="N37" s="4"/>
      <c r="O37" s="4"/>
      <c r="P37" s="4"/>
      <c r="Q37" s="4"/>
      <c r="R37" s="4"/>
      <c r="S37" s="18"/>
    </row>
    <row r="38" spans="1:19" ht="15.75" customHeight="1">
      <c r="A38" s="113" t="s">
        <v>29</v>
      </c>
      <c r="B38" s="115" t="s">
        <v>0</v>
      </c>
      <c r="C38" s="116"/>
      <c r="D38" s="116"/>
      <c r="E38" s="117"/>
      <c r="F38" s="86" t="s">
        <v>22</v>
      </c>
      <c r="G38" s="78" t="s">
        <v>1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80"/>
      <c r="S38" s="131" t="s">
        <v>2</v>
      </c>
    </row>
    <row r="39" spans="1:19" ht="15.75" customHeight="1">
      <c r="A39" s="114"/>
      <c r="B39" s="118"/>
      <c r="C39" s="119"/>
      <c r="D39" s="119"/>
      <c r="E39" s="120"/>
      <c r="F39" s="87"/>
      <c r="G39" s="42" t="s">
        <v>5</v>
      </c>
      <c r="H39" s="42" t="s">
        <v>6</v>
      </c>
      <c r="I39" s="42" t="s">
        <v>7</v>
      </c>
      <c r="J39" s="42" t="s">
        <v>8</v>
      </c>
      <c r="K39" s="42" t="s">
        <v>9</v>
      </c>
      <c r="L39" s="42" t="s">
        <v>10</v>
      </c>
      <c r="M39" s="42" t="s">
        <v>11</v>
      </c>
      <c r="N39" s="43" t="s">
        <v>12</v>
      </c>
      <c r="O39" s="42" t="s">
        <v>13</v>
      </c>
      <c r="P39" s="43" t="s">
        <v>14</v>
      </c>
      <c r="Q39" s="42" t="s">
        <v>3</v>
      </c>
      <c r="R39" s="42" t="s">
        <v>4</v>
      </c>
      <c r="S39" s="133"/>
    </row>
    <row r="40" spans="1:19" ht="18" customHeight="1">
      <c r="A40" s="81" t="s">
        <v>40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3"/>
    </row>
    <row r="41" spans="1:19" ht="15.75" customHeight="1">
      <c r="A41" s="84" t="s">
        <v>32</v>
      </c>
      <c r="B41" s="85"/>
      <c r="C41" s="85"/>
      <c r="D41" s="85"/>
      <c r="E41" s="85"/>
      <c r="F41" s="33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5"/>
      <c r="S41" s="13"/>
    </row>
    <row r="42" spans="1:19" ht="15.75" customHeight="1">
      <c r="A42" s="36">
        <v>1</v>
      </c>
      <c r="B42" s="71" t="s">
        <v>36</v>
      </c>
      <c r="C42" s="104"/>
      <c r="D42" s="104"/>
      <c r="E42" s="105"/>
      <c r="F42" s="37" t="s">
        <v>23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</row>
    <row r="43" spans="1:19" ht="28.5" customHeight="1">
      <c r="A43" s="36">
        <v>2</v>
      </c>
      <c r="B43" s="71" t="s">
        <v>39</v>
      </c>
      <c r="C43" s="104"/>
      <c r="D43" s="104"/>
      <c r="E43" s="105"/>
      <c r="F43" s="20" t="s">
        <v>23</v>
      </c>
      <c r="G43" s="25">
        <v>467</v>
      </c>
      <c r="H43" s="25">
        <v>3828</v>
      </c>
      <c r="I43" s="25">
        <v>2592</v>
      </c>
      <c r="J43" s="25">
        <v>1960</v>
      </c>
      <c r="K43" s="25">
        <v>1206</v>
      </c>
      <c r="L43" s="25">
        <v>170</v>
      </c>
      <c r="M43" s="25">
        <v>57</v>
      </c>
      <c r="N43" s="25">
        <v>10.1</v>
      </c>
      <c r="O43" s="25"/>
      <c r="P43" s="25"/>
      <c r="Q43" s="25"/>
      <c r="R43" s="25"/>
      <c r="S43" s="26">
        <v>10290.1</v>
      </c>
    </row>
    <row r="44" spans="1:20" ht="15.75" customHeight="1">
      <c r="A44" s="36">
        <v>3</v>
      </c>
      <c r="B44" s="69" t="s">
        <v>37</v>
      </c>
      <c r="C44" s="69"/>
      <c r="D44" s="69"/>
      <c r="E44" s="70"/>
      <c r="F44" s="38" t="s">
        <v>23</v>
      </c>
      <c r="G44" s="5">
        <v>0.02</v>
      </c>
      <c r="H44" s="5">
        <v>0.02</v>
      </c>
      <c r="I44" s="5">
        <v>0.02</v>
      </c>
      <c r="J44" s="5">
        <v>0.02</v>
      </c>
      <c r="K44" s="5">
        <v>0.02</v>
      </c>
      <c r="L44" s="5">
        <v>0.02</v>
      </c>
      <c r="M44" s="5">
        <v>0.01</v>
      </c>
      <c r="N44" s="5">
        <v>0.01</v>
      </c>
      <c r="O44" s="5">
        <v>0.01</v>
      </c>
      <c r="P44" s="5">
        <v>0.01</v>
      </c>
      <c r="Q44" s="5">
        <v>0.02</v>
      </c>
      <c r="R44" s="5">
        <v>0.02</v>
      </c>
      <c r="S44" s="7">
        <f>SUM(G44:R44)</f>
        <v>0.2</v>
      </c>
      <c r="T44" s="44">
        <f>SUM(G44:R44)</f>
        <v>0.2</v>
      </c>
    </row>
    <row r="45" spans="1:19" ht="18.75" customHeight="1">
      <c r="A45" s="36">
        <v>4</v>
      </c>
      <c r="B45" s="97" t="s">
        <v>15</v>
      </c>
      <c r="C45" s="106"/>
      <c r="D45" s="106"/>
      <c r="E45" s="106"/>
      <c r="F45" s="38" t="s">
        <v>23</v>
      </c>
      <c r="G45" s="6">
        <f>G43+G44</f>
        <v>467.02</v>
      </c>
      <c r="H45" s="6">
        <f aca="true" t="shared" si="6" ref="H45:S45">H43+H44</f>
        <v>3828.02</v>
      </c>
      <c r="I45" s="6">
        <f t="shared" si="6"/>
        <v>2592.02</v>
      </c>
      <c r="J45" s="6">
        <f t="shared" si="6"/>
        <v>1960.02</v>
      </c>
      <c r="K45" s="6">
        <f t="shared" si="6"/>
        <v>1206.02</v>
      </c>
      <c r="L45" s="6">
        <f t="shared" si="6"/>
        <v>170.02</v>
      </c>
      <c r="M45" s="6">
        <f t="shared" si="6"/>
        <v>57.01</v>
      </c>
      <c r="N45" s="6">
        <f t="shared" si="6"/>
        <v>10.11</v>
      </c>
      <c r="O45" s="6">
        <f t="shared" si="6"/>
        <v>0.01</v>
      </c>
      <c r="P45" s="6">
        <f t="shared" si="6"/>
        <v>0.01</v>
      </c>
      <c r="Q45" s="6">
        <f t="shared" si="6"/>
        <v>0.02</v>
      </c>
      <c r="R45" s="6">
        <f t="shared" si="6"/>
        <v>0.02</v>
      </c>
      <c r="S45" s="6">
        <f t="shared" si="6"/>
        <v>10290.300000000001</v>
      </c>
    </row>
    <row r="46" spans="1:19" ht="15.75" customHeight="1">
      <c r="A46" s="100" t="s">
        <v>16</v>
      </c>
      <c r="B46" s="95"/>
      <c r="C46" s="95"/>
      <c r="D46" s="95"/>
      <c r="E46" s="95"/>
      <c r="F46" s="3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10"/>
    </row>
    <row r="47" spans="1:20" ht="15.75" customHeight="1">
      <c r="A47" s="36">
        <v>5</v>
      </c>
      <c r="B47" s="90" t="s">
        <v>24</v>
      </c>
      <c r="C47" s="90"/>
      <c r="D47" s="90"/>
      <c r="E47" s="91"/>
      <c r="F47" s="37" t="s">
        <v>23</v>
      </c>
      <c r="G47" s="25">
        <v>0.04</v>
      </c>
      <c r="H47" s="25">
        <v>0.05</v>
      </c>
      <c r="I47" s="25">
        <v>0.05</v>
      </c>
      <c r="J47" s="25">
        <v>0.04</v>
      </c>
      <c r="K47" s="25">
        <v>0.04</v>
      </c>
      <c r="L47" s="25">
        <v>0.04</v>
      </c>
      <c r="M47" s="25">
        <v>0.04</v>
      </c>
      <c r="N47" s="25">
        <v>0.04</v>
      </c>
      <c r="O47" s="25">
        <v>0.04</v>
      </c>
      <c r="P47" s="25">
        <v>0.04</v>
      </c>
      <c r="Q47" s="25">
        <v>0.04</v>
      </c>
      <c r="R47" s="25">
        <v>0.04</v>
      </c>
      <c r="S47" s="26">
        <f>SUM(G47:R47)</f>
        <v>0.4999999999999999</v>
      </c>
      <c r="T47" s="44">
        <f>SUM(G47:R47)</f>
        <v>0.4999999999999999</v>
      </c>
    </row>
    <row r="48" spans="1:19" ht="15.75" customHeight="1">
      <c r="A48" s="36">
        <v>6</v>
      </c>
      <c r="B48" s="92" t="s">
        <v>25</v>
      </c>
      <c r="C48" s="93"/>
      <c r="D48" s="93"/>
      <c r="E48" s="94"/>
      <c r="F48" s="37" t="s">
        <v>23</v>
      </c>
      <c r="G48" s="25">
        <v>420</v>
      </c>
      <c r="H48" s="25">
        <v>3445</v>
      </c>
      <c r="I48" s="25">
        <v>2333</v>
      </c>
      <c r="J48" s="25">
        <v>1764</v>
      </c>
      <c r="K48" s="25">
        <v>1085</v>
      </c>
      <c r="L48" s="25">
        <v>153</v>
      </c>
      <c r="M48" s="25">
        <v>52</v>
      </c>
      <c r="N48" s="25">
        <v>9.1</v>
      </c>
      <c r="O48" s="25"/>
      <c r="P48" s="25"/>
      <c r="Q48" s="25"/>
      <c r="R48" s="25"/>
      <c r="S48" s="25">
        <f>SUM(G48:R48)</f>
        <v>9261.1</v>
      </c>
    </row>
    <row r="49" spans="1:19" ht="15.75" customHeight="1">
      <c r="A49" s="36">
        <v>7</v>
      </c>
      <c r="B49" s="97" t="s">
        <v>17</v>
      </c>
      <c r="C49" s="98"/>
      <c r="D49" s="98"/>
      <c r="E49" s="99"/>
      <c r="F49" s="37" t="s">
        <v>23</v>
      </c>
      <c r="G49" s="14">
        <f>G47+G48</f>
        <v>420.04</v>
      </c>
      <c r="H49" s="14">
        <f aca="true" t="shared" si="7" ref="H49:S49">H47+H48</f>
        <v>3445.05</v>
      </c>
      <c r="I49" s="14">
        <f t="shared" si="7"/>
        <v>2333.05</v>
      </c>
      <c r="J49" s="14">
        <f t="shared" si="7"/>
        <v>1764.04</v>
      </c>
      <c r="K49" s="14">
        <f t="shared" si="7"/>
        <v>1085.04</v>
      </c>
      <c r="L49" s="14">
        <f t="shared" si="7"/>
        <v>153.04</v>
      </c>
      <c r="M49" s="14">
        <f t="shared" si="7"/>
        <v>52.04</v>
      </c>
      <c r="N49" s="14">
        <f t="shared" si="7"/>
        <v>9.139999999999999</v>
      </c>
      <c r="O49" s="14">
        <f t="shared" si="7"/>
        <v>0.04</v>
      </c>
      <c r="P49" s="14">
        <f t="shared" si="7"/>
        <v>0.04</v>
      </c>
      <c r="Q49" s="14">
        <f t="shared" si="7"/>
        <v>0.04</v>
      </c>
      <c r="R49" s="14">
        <f t="shared" si="7"/>
        <v>0.04</v>
      </c>
      <c r="S49" s="14">
        <f t="shared" si="7"/>
        <v>9261.6</v>
      </c>
    </row>
    <row r="50" spans="1:19" ht="15.75" customHeight="1">
      <c r="A50" s="100" t="s">
        <v>18</v>
      </c>
      <c r="B50" s="95"/>
      <c r="C50" s="95"/>
      <c r="D50" s="95"/>
      <c r="E50" s="95"/>
      <c r="F50" s="40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10"/>
    </row>
    <row r="51" spans="1:19" ht="19.5" customHeight="1">
      <c r="A51" s="36">
        <v>8</v>
      </c>
      <c r="B51" s="69" t="s">
        <v>26</v>
      </c>
      <c r="C51" s="69"/>
      <c r="D51" s="69"/>
      <c r="E51" s="69"/>
      <c r="F51" s="37" t="s">
        <v>23</v>
      </c>
      <c r="G51" s="6">
        <f>G45-G49</f>
        <v>46.97999999999996</v>
      </c>
      <c r="H51" s="6">
        <f aca="true" t="shared" si="8" ref="H51:S51">H45-H49</f>
        <v>382.9699999999998</v>
      </c>
      <c r="I51" s="6">
        <f t="shared" si="8"/>
        <v>258.9699999999998</v>
      </c>
      <c r="J51" s="6">
        <f t="shared" si="8"/>
        <v>195.98000000000002</v>
      </c>
      <c r="K51" s="6">
        <f t="shared" si="8"/>
        <v>120.98000000000002</v>
      </c>
      <c r="L51" s="6">
        <f t="shared" si="8"/>
        <v>16.980000000000018</v>
      </c>
      <c r="M51" s="6">
        <f t="shared" si="8"/>
        <v>4.969999999999999</v>
      </c>
      <c r="N51" s="6">
        <f t="shared" si="8"/>
        <v>0.9700000000000006</v>
      </c>
      <c r="O51" s="6"/>
      <c r="P51" s="6"/>
      <c r="Q51" s="6"/>
      <c r="R51" s="6"/>
      <c r="S51" s="6">
        <f t="shared" si="8"/>
        <v>1028.7000000000007</v>
      </c>
    </row>
    <row r="52" spans="1:19" ht="15.75" customHeight="1">
      <c r="A52" s="36">
        <v>9</v>
      </c>
      <c r="B52" s="91" t="s">
        <v>33</v>
      </c>
      <c r="C52" s="95"/>
      <c r="D52" s="95"/>
      <c r="E52" s="96"/>
      <c r="F52" s="37" t="s">
        <v>23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15"/>
    </row>
    <row r="53" spans="1:19" ht="15.75" customHeight="1">
      <c r="A53" s="36">
        <v>10</v>
      </c>
      <c r="B53" s="101" t="s">
        <v>19</v>
      </c>
      <c r="C53" s="102"/>
      <c r="D53" s="102"/>
      <c r="E53" s="103"/>
      <c r="F53" s="37" t="s">
        <v>23</v>
      </c>
      <c r="G53" s="6">
        <f>G48+G51</f>
        <v>466.97999999999996</v>
      </c>
      <c r="H53" s="6">
        <f aca="true" t="shared" si="9" ref="H53:S53">H48+H51</f>
        <v>3827.97</v>
      </c>
      <c r="I53" s="6">
        <f t="shared" si="9"/>
        <v>2591.97</v>
      </c>
      <c r="J53" s="6">
        <f t="shared" si="9"/>
        <v>1959.98</v>
      </c>
      <c r="K53" s="6">
        <f t="shared" si="9"/>
        <v>1205.98</v>
      </c>
      <c r="L53" s="6">
        <f t="shared" si="9"/>
        <v>169.98000000000002</v>
      </c>
      <c r="M53" s="6">
        <f t="shared" si="9"/>
        <v>56.97</v>
      </c>
      <c r="N53" s="6">
        <f t="shared" si="9"/>
        <v>10.07</v>
      </c>
      <c r="O53" s="6"/>
      <c r="P53" s="6"/>
      <c r="Q53" s="6"/>
      <c r="R53" s="6"/>
      <c r="S53" s="6">
        <f t="shared" si="9"/>
        <v>10289.800000000001</v>
      </c>
    </row>
    <row r="54" spans="1:19" ht="15.75" customHeight="1">
      <c r="A54" s="67" t="s">
        <v>35</v>
      </c>
      <c r="B54" s="68"/>
      <c r="C54" s="68"/>
      <c r="D54" s="68"/>
      <c r="E54" s="68"/>
      <c r="F54" s="40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10"/>
    </row>
    <row r="55" spans="1:19" ht="19.5" customHeight="1">
      <c r="A55" s="36">
        <v>11</v>
      </c>
      <c r="B55" s="69" t="s">
        <v>38</v>
      </c>
      <c r="C55" s="69"/>
      <c r="D55" s="69"/>
      <c r="E55" s="70"/>
      <c r="F55" s="22" t="s">
        <v>27</v>
      </c>
      <c r="G55" s="31">
        <v>100</v>
      </c>
      <c r="H55" s="31">
        <v>100</v>
      </c>
      <c r="I55" s="31">
        <v>100</v>
      </c>
      <c r="J55" s="31">
        <v>100</v>
      </c>
      <c r="K55" s="31">
        <v>100</v>
      </c>
      <c r="L55" s="31">
        <v>100</v>
      </c>
      <c r="M55" s="31">
        <v>100</v>
      </c>
      <c r="N55" s="31">
        <v>100</v>
      </c>
      <c r="O55" s="31">
        <v>100</v>
      </c>
      <c r="P55" s="31">
        <v>100</v>
      </c>
      <c r="Q55" s="31">
        <v>100</v>
      </c>
      <c r="R55" s="31">
        <v>100</v>
      </c>
      <c r="S55" s="31">
        <v>100</v>
      </c>
    </row>
    <row r="56" spans="1:19" ht="15.75" customHeight="1">
      <c r="A56" s="36">
        <v>12</v>
      </c>
      <c r="B56" s="69" t="s">
        <v>28</v>
      </c>
      <c r="C56" s="69"/>
      <c r="D56" s="69"/>
      <c r="E56" s="70"/>
      <c r="F56" s="22" t="s">
        <v>27</v>
      </c>
      <c r="G56" s="31">
        <v>100</v>
      </c>
      <c r="H56" s="31">
        <v>100</v>
      </c>
      <c r="I56" s="31">
        <v>100</v>
      </c>
      <c r="J56" s="31">
        <v>100</v>
      </c>
      <c r="K56" s="31">
        <v>100</v>
      </c>
      <c r="L56" s="31">
        <v>100</v>
      </c>
      <c r="M56" s="31">
        <v>100</v>
      </c>
      <c r="N56" s="31">
        <v>100</v>
      </c>
      <c r="O56" s="31">
        <v>100</v>
      </c>
      <c r="P56" s="31">
        <v>100</v>
      </c>
      <c r="Q56" s="31">
        <v>100</v>
      </c>
      <c r="R56" s="31">
        <v>100</v>
      </c>
      <c r="S56" s="31">
        <v>100</v>
      </c>
    </row>
    <row r="57" spans="1:19" ht="17.25" customHeight="1">
      <c r="A57" s="36">
        <v>13</v>
      </c>
      <c r="B57" s="71" t="s">
        <v>34</v>
      </c>
      <c r="C57" s="72"/>
      <c r="D57" s="72"/>
      <c r="E57" s="73"/>
      <c r="F57" s="21" t="s">
        <v>23</v>
      </c>
      <c r="G57" s="5">
        <f>G47-G44</f>
        <v>0.02</v>
      </c>
      <c r="H57" s="5">
        <f aca="true" t="shared" si="10" ref="H57:S57">H47-H44</f>
        <v>0.030000000000000002</v>
      </c>
      <c r="I57" s="5">
        <f t="shared" si="10"/>
        <v>0.030000000000000002</v>
      </c>
      <c r="J57" s="5">
        <f t="shared" si="10"/>
        <v>0.02</v>
      </c>
      <c r="K57" s="5">
        <f t="shared" si="10"/>
        <v>0.02</v>
      </c>
      <c r="L57" s="5">
        <f t="shared" si="10"/>
        <v>0.02</v>
      </c>
      <c r="M57" s="5">
        <f t="shared" si="10"/>
        <v>0.03</v>
      </c>
      <c r="N57" s="5">
        <f t="shared" si="10"/>
        <v>0.03</v>
      </c>
      <c r="O57" s="5">
        <f t="shared" si="10"/>
        <v>0.03</v>
      </c>
      <c r="P57" s="5">
        <f t="shared" si="10"/>
        <v>0.03</v>
      </c>
      <c r="Q57" s="5">
        <f t="shared" si="10"/>
        <v>0.02</v>
      </c>
      <c r="R57" s="5">
        <f t="shared" si="10"/>
        <v>0.02</v>
      </c>
      <c r="S57" s="5">
        <f t="shared" si="10"/>
        <v>0.2999999999999999</v>
      </c>
    </row>
    <row r="58" spans="1:19" ht="18" customHeight="1">
      <c r="A58" s="36">
        <v>14</v>
      </c>
      <c r="B58" s="71" t="s">
        <v>51</v>
      </c>
      <c r="C58" s="127"/>
      <c r="D58" s="127"/>
      <c r="E58" s="127"/>
      <c r="F58" s="22" t="s">
        <v>27</v>
      </c>
      <c r="G58" s="5">
        <f>G47/G45*100</f>
        <v>0.008564943685495268</v>
      </c>
      <c r="H58" s="5" t="s">
        <v>53</v>
      </c>
      <c r="I58" s="5" t="s">
        <v>53</v>
      </c>
      <c r="J58" s="5" t="s">
        <v>53</v>
      </c>
      <c r="K58" s="5" t="s">
        <v>53</v>
      </c>
      <c r="L58" s="5">
        <f>L47/L45*100</f>
        <v>0.023526643924244205</v>
      </c>
      <c r="M58" s="5">
        <f>M47/M45*100</f>
        <v>0.0701631292755657</v>
      </c>
      <c r="N58" s="5">
        <f>N47/N45*100</f>
        <v>0.3956478733926806</v>
      </c>
      <c r="O58" s="5"/>
      <c r="P58" s="5"/>
      <c r="Q58" s="5"/>
      <c r="R58" s="5"/>
      <c r="S58" s="5" t="s">
        <v>53</v>
      </c>
    </row>
    <row r="59" spans="1:19" ht="15" customHeight="1">
      <c r="A59" s="27"/>
      <c r="B59" s="23"/>
      <c r="C59" s="24"/>
      <c r="D59" s="24"/>
      <c r="E59" s="24"/>
      <c r="F59" s="12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28"/>
    </row>
    <row r="60" spans="1:19" ht="15" customHeight="1">
      <c r="A60" s="27"/>
      <c r="B60" s="23"/>
      <c r="C60" s="24"/>
      <c r="D60" s="24"/>
      <c r="E60" s="24"/>
      <c r="F60" s="12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28"/>
    </row>
    <row r="61" spans="1:19" ht="15" customHeight="1">
      <c r="A61" s="27"/>
      <c r="B61" s="23"/>
      <c r="C61" s="24"/>
      <c r="D61" s="24"/>
      <c r="E61" s="24"/>
      <c r="F61" s="12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28"/>
    </row>
    <row r="62" spans="1:19" ht="15" customHeight="1">
      <c r="A62" s="27"/>
      <c r="B62" s="23"/>
      <c r="C62" s="24"/>
      <c r="D62" s="24"/>
      <c r="E62" s="24"/>
      <c r="F62" s="12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28"/>
    </row>
    <row r="63" spans="1:19" ht="15" customHeight="1">
      <c r="A63" s="27"/>
      <c r="B63" s="23"/>
      <c r="C63" s="24"/>
      <c r="D63" s="24"/>
      <c r="E63" s="24"/>
      <c r="F63" s="12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28"/>
    </row>
    <row r="64" spans="1:19" ht="15" customHeight="1">
      <c r="A64" s="27"/>
      <c r="B64" s="23"/>
      <c r="C64" s="24"/>
      <c r="D64" s="24"/>
      <c r="E64" s="24"/>
      <c r="F64" s="12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28"/>
    </row>
    <row r="65" spans="1:19" ht="15" customHeight="1">
      <c r="A65" s="27"/>
      <c r="B65" s="23"/>
      <c r="C65" s="24"/>
      <c r="D65" s="24"/>
      <c r="E65" s="24"/>
      <c r="F65" s="12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28"/>
    </row>
    <row r="66" spans="1:19" ht="15" customHeight="1">
      <c r="A66" s="27"/>
      <c r="B66" s="23"/>
      <c r="C66" s="24"/>
      <c r="D66" s="24"/>
      <c r="E66" s="24"/>
      <c r="F66" s="12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28"/>
    </row>
    <row r="67" spans="1:19" ht="15" customHeight="1">
      <c r="A67"/>
      <c r="B67" s="1"/>
      <c r="C67" s="1"/>
      <c r="D67" s="1"/>
      <c r="E67" s="1"/>
      <c r="F67" s="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8">
      <c r="A68"/>
      <c r="B68" s="108" t="s">
        <v>52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</row>
    <row r="69" spans="1:19" ht="15.75" customHeight="1">
      <c r="A69"/>
      <c r="B69" s="110" t="s">
        <v>31</v>
      </c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</row>
    <row r="70" spans="1:19" ht="15.75">
      <c r="A70"/>
      <c r="B70" s="112" t="s">
        <v>30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</row>
    <row r="71" spans="1:19" ht="15">
      <c r="A71"/>
      <c r="B71" s="3"/>
      <c r="C71" s="2"/>
      <c r="D71" s="2"/>
      <c r="E71" s="2"/>
      <c r="F71" s="2"/>
      <c r="G71" s="4"/>
      <c r="H71" s="4"/>
      <c r="I71" s="4"/>
      <c r="J71" s="11"/>
      <c r="K71" s="4"/>
      <c r="L71" s="4"/>
      <c r="M71" s="4"/>
      <c r="N71" s="4"/>
      <c r="O71" s="4"/>
      <c r="P71" s="4"/>
      <c r="Q71" s="4"/>
      <c r="R71" s="4"/>
      <c r="S71" s="18"/>
    </row>
    <row r="72" spans="1:19" ht="15.75" customHeight="1">
      <c r="A72" s="113" t="s">
        <v>29</v>
      </c>
      <c r="B72" s="115" t="s">
        <v>0</v>
      </c>
      <c r="C72" s="116"/>
      <c r="D72" s="116"/>
      <c r="E72" s="117"/>
      <c r="F72" s="86" t="s">
        <v>22</v>
      </c>
      <c r="G72" s="78" t="s">
        <v>1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80"/>
      <c r="S72" s="131" t="s">
        <v>2</v>
      </c>
    </row>
    <row r="73" spans="1:19" ht="15.75" customHeight="1">
      <c r="A73" s="114"/>
      <c r="B73" s="118"/>
      <c r="C73" s="119"/>
      <c r="D73" s="119"/>
      <c r="E73" s="120"/>
      <c r="F73" s="87"/>
      <c r="G73" s="42" t="s">
        <v>5</v>
      </c>
      <c r="H73" s="42" t="s">
        <v>6</v>
      </c>
      <c r="I73" s="42" t="s">
        <v>7</v>
      </c>
      <c r="J73" s="42" t="s">
        <v>8</v>
      </c>
      <c r="K73" s="42" t="s">
        <v>9</v>
      </c>
      <c r="L73" s="42" t="s">
        <v>10</v>
      </c>
      <c r="M73" s="42" t="s">
        <v>11</v>
      </c>
      <c r="N73" s="43" t="s">
        <v>12</v>
      </c>
      <c r="O73" s="42" t="s">
        <v>13</v>
      </c>
      <c r="P73" s="43" t="s">
        <v>14</v>
      </c>
      <c r="Q73" s="42" t="s">
        <v>3</v>
      </c>
      <c r="R73" s="42" t="s">
        <v>4</v>
      </c>
      <c r="S73" s="133"/>
    </row>
    <row r="74" spans="1:19" ht="21" customHeight="1">
      <c r="A74" s="81" t="s">
        <v>41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3"/>
    </row>
    <row r="75" spans="1:19" ht="15.75" customHeight="1">
      <c r="A75" s="84" t="s">
        <v>32</v>
      </c>
      <c r="B75" s="85"/>
      <c r="C75" s="85"/>
      <c r="D75" s="85"/>
      <c r="E75" s="85"/>
      <c r="F75" s="33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5"/>
      <c r="S75" s="13"/>
    </row>
    <row r="76" spans="1:19" ht="15.75" customHeight="1">
      <c r="A76" s="36">
        <v>1</v>
      </c>
      <c r="B76" s="71" t="s">
        <v>36</v>
      </c>
      <c r="C76" s="104"/>
      <c r="D76" s="104"/>
      <c r="E76" s="105"/>
      <c r="F76" s="37" t="s">
        <v>23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6"/>
    </row>
    <row r="77" spans="1:19" ht="25.5" customHeight="1">
      <c r="A77" s="36">
        <v>2</v>
      </c>
      <c r="B77" s="71" t="s">
        <v>39</v>
      </c>
      <c r="C77" s="104"/>
      <c r="D77" s="104"/>
      <c r="E77" s="105"/>
      <c r="F77" s="20" t="s">
        <v>23</v>
      </c>
      <c r="G77" s="25">
        <v>2.5</v>
      </c>
      <c r="H77" s="25">
        <v>913</v>
      </c>
      <c r="I77" s="25">
        <v>983</v>
      </c>
      <c r="J77" s="25">
        <v>629</v>
      </c>
      <c r="K77" s="25">
        <v>207</v>
      </c>
      <c r="L77" s="25">
        <v>30</v>
      </c>
      <c r="M77" s="25">
        <v>6.7</v>
      </c>
      <c r="N77" s="25">
        <v>1</v>
      </c>
      <c r="O77" s="25"/>
      <c r="P77" s="25"/>
      <c r="Q77" s="25"/>
      <c r="R77" s="25"/>
      <c r="S77" s="26">
        <v>2772.2</v>
      </c>
    </row>
    <row r="78" spans="1:19" ht="15.75" customHeight="1">
      <c r="A78" s="36">
        <v>3</v>
      </c>
      <c r="B78" s="69" t="s">
        <v>37</v>
      </c>
      <c r="C78" s="69"/>
      <c r="D78" s="69"/>
      <c r="E78" s="70"/>
      <c r="F78" s="38" t="s">
        <v>23</v>
      </c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ht="15.75" customHeight="1">
      <c r="A79" s="36">
        <v>4</v>
      </c>
      <c r="B79" s="97" t="s">
        <v>15</v>
      </c>
      <c r="C79" s="106"/>
      <c r="D79" s="106"/>
      <c r="E79" s="106"/>
      <c r="F79" s="38" t="s">
        <v>23</v>
      </c>
      <c r="G79" s="25">
        <f>G77+G78</f>
        <v>2.5</v>
      </c>
      <c r="H79" s="26">
        <f aca="true" t="shared" si="11" ref="H79:S79">H77+H78</f>
        <v>913</v>
      </c>
      <c r="I79" s="26">
        <f t="shared" si="11"/>
        <v>983</v>
      </c>
      <c r="J79" s="26">
        <f t="shared" si="11"/>
        <v>629</v>
      </c>
      <c r="K79" s="26">
        <f t="shared" si="11"/>
        <v>207</v>
      </c>
      <c r="L79" s="26">
        <f t="shared" si="11"/>
        <v>30</v>
      </c>
      <c r="M79" s="26">
        <f t="shared" si="11"/>
        <v>6.7</v>
      </c>
      <c r="N79" s="26">
        <f t="shared" si="11"/>
        <v>1</v>
      </c>
      <c r="O79" s="26">
        <f t="shared" si="11"/>
        <v>0</v>
      </c>
      <c r="P79" s="26">
        <f t="shared" si="11"/>
        <v>0</v>
      </c>
      <c r="Q79" s="26">
        <f t="shared" si="11"/>
        <v>0</v>
      </c>
      <c r="R79" s="26">
        <f t="shared" si="11"/>
        <v>0</v>
      </c>
      <c r="S79" s="26">
        <f t="shared" si="11"/>
        <v>2772.2</v>
      </c>
    </row>
    <row r="80" spans="1:19" ht="18.75" customHeight="1">
      <c r="A80" s="100" t="s">
        <v>16</v>
      </c>
      <c r="B80" s="95"/>
      <c r="C80" s="95"/>
      <c r="D80" s="95"/>
      <c r="E80" s="95"/>
      <c r="F80" s="3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10"/>
    </row>
    <row r="81" spans="1:20" ht="15.75" customHeight="1">
      <c r="A81" s="36">
        <v>5</v>
      </c>
      <c r="B81" s="90" t="s">
        <v>24</v>
      </c>
      <c r="C81" s="90"/>
      <c r="D81" s="90"/>
      <c r="E81" s="91"/>
      <c r="F81" s="37" t="s">
        <v>23</v>
      </c>
      <c r="G81" s="25">
        <v>0.01</v>
      </c>
      <c r="H81" s="25">
        <v>0.01</v>
      </c>
      <c r="I81" s="25">
        <v>0.01</v>
      </c>
      <c r="J81" s="25">
        <v>0.01</v>
      </c>
      <c r="K81" s="25">
        <v>0.01</v>
      </c>
      <c r="L81" s="25">
        <v>0.01</v>
      </c>
      <c r="M81" s="25">
        <v>0.01</v>
      </c>
      <c r="N81" s="25">
        <v>0.01</v>
      </c>
      <c r="O81" s="25">
        <v>0.01</v>
      </c>
      <c r="P81" s="25">
        <v>0.01</v>
      </c>
      <c r="Q81" s="25">
        <v>0.01</v>
      </c>
      <c r="R81" s="25">
        <v>0.01</v>
      </c>
      <c r="S81" s="26">
        <v>0.12</v>
      </c>
      <c r="T81" s="44">
        <f>SUM(G81:R81)</f>
        <v>0.11999999999999998</v>
      </c>
    </row>
    <row r="82" spans="1:19" ht="15.75" customHeight="1">
      <c r="A82" s="36">
        <v>6</v>
      </c>
      <c r="B82" s="92" t="s">
        <v>25</v>
      </c>
      <c r="C82" s="93"/>
      <c r="D82" s="93"/>
      <c r="E82" s="94"/>
      <c r="F82" s="37" t="s">
        <v>23</v>
      </c>
      <c r="G82" s="25">
        <v>2.25</v>
      </c>
      <c r="H82" s="25">
        <v>821.7</v>
      </c>
      <c r="I82" s="25">
        <v>884.7</v>
      </c>
      <c r="J82" s="25">
        <v>566.1</v>
      </c>
      <c r="K82" s="25">
        <v>186.3</v>
      </c>
      <c r="L82" s="25">
        <v>27</v>
      </c>
      <c r="M82" s="25">
        <v>6.03</v>
      </c>
      <c r="N82" s="25">
        <v>0.9</v>
      </c>
      <c r="O82" s="25"/>
      <c r="P82" s="25"/>
      <c r="Q82" s="25"/>
      <c r="R82" s="25"/>
      <c r="S82" s="25">
        <v>2494.98</v>
      </c>
    </row>
    <row r="83" spans="1:19" ht="15.75" customHeight="1">
      <c r="A83" s="36">
        <v>7</v>
      </c>
      <c r="B83" s="97" t="s">
        <v>17</v>
      </c>
      <c r="C83" s="98"/>
      <c r="D83" s="98"/>
      <c r="E83" s="99"/>
      <c r="F83" s="37" t="s">
        <v>23</v>
      </c>
      <c r="G83" s="14">
        <f>G81+G82</f>
        <v>2.26</v>
      </c>
      <c r="H83" s="14">
        <f aca="true" t="shared" si="12" ref="H83:S83">H81+H82</f>
        <v>821.71</v>
      </c>
      <c r="I83" s="14">
        <f t="shared" si="12"/>
        <v>884.71</v>
      </c>
      <c r="J83" s="14">
        <f t="shared" si="12"/>
        <v>566.11</v>
      </c>
      <c r="K83" s="14">
        <f t="shared" si="12"/>
        <v>186.31</v>
      </c>
      <c r="L83" s="14">
        <f t="shared" si="12"/>
        <v>27.01</v>
      </c>
      <c r="M83" s="14">
        <f t="shared" si="12"/>
        <v>6.04</v>
      </c>
      <c r="N83" s="14">
        <f t="shared" si="12"/>
        <v>0.91</v>
      </c>
      <c r="O83" s="14">
        <f t="shared" si="12"/>
        <v>0.01</v>
      </c>
      <c r="P83" s="14">
        <f t="shared" si="12"/>
        <v>0.01</v>
      </c>
      <c r="Q83" s="14">
        <f t="shared" si="12"/>
        <v>0.01</v>
      </c>
      <c r="R83" s="14">
        <f t="shared" si="12"/>
        <v>0.01</v>
      </c>
      <c r="S83" s="14">
        <f t="shared" si="12"/>
        <v>2495.1</v>
      </c>
    </row>
    <row r="84" spans="1:19" ht="15.75" customHeight="1">
      <c r="A84" s="100" t="s">
        <v>18</v>
      </c>
      <c r="B84" s="95"/>
      <c r="C84" s="95"/>
      <c r="D84" s="95"/>
      <c r="E84" s="95"/>
      <c r="F84" s="40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10"/>
    </row>
    <row r="85" spans="1:19" ht="15.75" customHeight="1">
      <c r="A85" s="36">
        <v>8</v>
      </c>
      <c r="B85" s="69" t="s">
        <v>26</v>
      </c>
      <c r="C85" s="69"/>
      <c r="D85" s="69"/>
      <c r="E85" s="69"/>
      <c r="F85" s="37" t="s">
        <v>23</v>
      </c>
      <c r="G85" s="6">
        <f>G79-G83</f>
        <v>0.2400000000000002</v>
      </c>
      <c r="H85" s="6">
        <f aca="true" t="shared" si="13" ref="H85:S85">H79-H83</f>
        <v>91.28999999999996</v>
      </c>
      <c r="I85" s="6">
        <f t="shared" si="13"/>
        <v>98.28999999999996</v>
      </c>
      <c r="J85" s="6">
        <f t="shared" si="13"/>
        <v>62.889999999999986</v>
      </c>
      <c r="K85" s="6">
        <f t="shared" si="13"/>
        <v>20.689999999999998</v>
      </c>
      <c r="L85" s="6">
        <f t="shared" si="13"/>
        <v>2.9899999999999984</v>
      </c>
      <c r="M85" s="6">
        <f t="shared" si="13"/>
        <v>0.6600000000000001</v>
      </c>
      <c r="N85" s="6">
        <f t="shared" si="13"/>
        <v>0.08999999999999997</v>
      </c>
      <c r="O85" s="6">
        <f t="shared" si="13"/>
        <v>-0.01</v>
      </c>
      <c r="P85" s="6"/>
      <c r="Q85" s="6"/>
      <c r="R85" s="6"/>
      <c r="S85" s="6">
        <f t="shared" si="13"/>
        <v>277.0999999999999</v>
      </c>
    </row>
    <row r="86" spans="1:19" ht="18.75" customHeight="1">
      <c r="A86" s="36">
        <v>9</v>
      </c>
      <c r="B86" s="91" t="s">
        <v>33</v>
      </c>
      <c r="C86" s="95"/>
      <c r="D86" s="95"/>
      <c r="E86" s="96"/>
      <c r="F86" s="37" t="s">
        <v>23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15"/>
    </row>
    <row r="87" spans="1:19" ht="15.75" customHeight="1">
      <c r="A87" s="36">
        <v>10</v>
      </c>
      <c r="B87" s="101" t="s">
        <v>19</v>
      </c>
      <c r="C87" s="102"/>
      <c r="D87" s="102"/>
      <c r="E87" s="103"/>
      <c r="F87" s="37" t="s">
        <v>23</v>
      </c>
      <c r="G87" s="6">
        <f>G82+G85</f>
        <v>2.49</v>
      </c>
      <c r="H87" s="6">
        <f aca="true" t="shared" si="14" ref="H87:S87">H82+H85</f>
        <v>912.99</v>
      </c>
      <c r="I87" s="6">
        <f t="shared" si="14"/>
        <v>982.99</v>
      </c>
      <c r="J87" s="6">
        <f t="shared" si="14"/>
        <v>628.99</v>
      </c>
      <c r="K87" s="6">
        <f t="shared" si="14"/>
        <v>206.99</v>
      </c>
      <c r="L87" s="6">
        <f t="shared" si="14"/>
        <v>29.99</v>
      </c>
      <c r="M87" s="6">
        <f t="shared" si="14"/>
        <v>6.69</v>
      </c>
      <c r="N87" s="6">
        <f t="shared" si="14"/>
        <v>0.99</v>
      </c>
      <c r="O87" s="6">
        <f t="shared" si="14"/>
        <v>-0.01</v>
      </c>
      <c r="P87" s="6"/>
      <c r="Q87" s="6"/>
      <c r="R87" s="6"/>
      <c r="S87" s="6">
        <f t="shared" si="14"/>
        <v>2772.08</v>
      </c>
    </row>
    <row r="88" spans="1:19" ht="15.75" customHeight="1">
      <c r="A88" s="67" t="s">
        <v>35</v>
      </c>
      <c r="B88" s="68"/>
      <c r="C88" s="68"/>
      <c r="D88" s="68"/>
      <c r="E88" s="68"/>
      <c r="F88" s="40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10"/>
    </row>
    <row r="89" spans="1:19" ht="15.75" customHeight="1">
      <c r="A89" s="36">
        <v>11</v>
      </c>
      <c r="B89" s="69" t="s">
        <v>38</v>
      </c>
      <c r="C89" s="69"/>
      <c r="D89" s="69"/>
      <c r="E89" s="70"/>
      <c r="F89" s="22" t="s">
        <v>27</v>
      </c>
      <c r="G89" s="31">
        <v>100</v>
      </c>
      <c r="H89" s="31">
        <v>100</v>
      </c>
      <c r="I89" s="31">
        <v>100</v>
      </c>
      <c r="J89" s="31">
        <v>100</v>
      </c>
      <c r="K89" s="31">
        <v>100</v>
      </c>
      <c r="L89" s="31">
        <v>100</v>
      </c>
      <c r="M89" s="31">
        <v>100</v>
      </c>
      <c r="N89" s="31">
        <v>100</v>
      </c>
      <c r="O89" s="31">
        <v>100</v>
      </c>
      <c r="P89" s="31">
        <v>100</v>
      </c>
      <c r="Q89" s="31">
        <v>100</v>
      </c>
      <c r="R89" s="31">
        <v>100</v>
      </c>
      <c r="S89" s="31">
        <v>100</v>
      </c>
    </row>
    <row r="90" spans="1:19" ht="18.75" customHeight="1">
      <c r="A90" s="36">
        <v>12</v>
      </c>
      <c r="B90" s="69" t="s">
        <v>28</v>
      </c>
      <c r="C90" s="69"/>
      <c r="D90" s="69"/>
      <c r="E90" s="70"/>
      <c r="F90" s="22" t="s">
        <v>27</v>
      </c>
      <c r="G90" s="31">
        <v>100</v>
      </c>
      <c r="H90" s="31">
        <v>100</v>
      </c>
      <c r="I90" s="31">
        <v>100</v>
      </c>
      <c r="J90" s="31">
        <v>100</v>
      </c>
      <c r="K90" s="31">
        <v>100</v>
      </c>
      <c r="L90" s="31">
        <v>100</v>
      </c>
      <c r="M90" s="31">
        <v>100</v>
      </c>
      <c r="N90" s="31">
        <v>100</v>
      </c>
      <c r="O90" s="31">
        <v>100</v>
      </c>
      <c r="P90" s="31">
        <v>100</v>
      </c>
      <c r="Q90" s="31">
        <v>100</v>
      </c>
      <c r="R90" s="31">
        <v>100</v>
      </c>
      <c r="S90" s="31">
        <v>100</v>
      </c>
    </row>
    <row r="91" spans="1:19" ht="15.75" customHeight="1">
      <c r="A91" s="36">
        <v>13</v>
      </c>
      <c r="B91" s="71" t="s">
        <v>34</v>
      </c>
      <c r="C91" s="72"/>
      <c r="D91" s="72"/>
      <c r="E91" s="73"/>
      <c r="F91" s="21" t="s">
        <v>23</v>
      </c>
      <c r="G91" s="5">
        <f>G81-G78</f>
        <v>0.01</v>
      </c>
      <c r="H91" s="5">
        <f aca="true" t="shared" si="15" ref="H91:S91">H81-H78</f>
        <v>0.01</v>
      </c>
      <c r="I91" s="5">
        <f t="shared" si="15"/>
        <v>0.01</v>
      </c>
      <c r="J91" s="5">
        <f t="shared" si="15"/>
        <v>0.01</v>
      </c>
      <c r="K91" s="5">
        <f t="shared" si="15"/>
        <v>0.01</v>
      </c>
      <c r="L91" s="5">
        <f t="shared" si="15"/>
        <v>0.01</v>
      </c>
      <c r="M91" s="5">
        <f t="shared" si="15"/>
        <v>0.01</v>
      </c>
      <c r="N91" s="5">
        <f t="shared" si="15"/>
        <v>0.01</v>
      </c>
      <c r="O91" s="5">
        <f t="shared" si="15"/>
        <v>0.01</v>
      </c>
      <c r="P91" s="5">
        <f t="shared" si="15"/>
        <v>0.01</v>
      </c>
      <c r="Q91" s="5">
        <f t="shared" si="15"/>
        <v>0.01</v>
      </c>
      <c r="R91" s="5">
        <f t="shared" si="15"/>
        <v>0.01</v>
      </c>
      <c r="S91" s="5">
        <f t="shared" si="15"/>
        <v>0.12</v>
      </c>
    </row>
    <row r="92" spans="1:19" ht="17.25" customHeight="1">
      <c r="A92" s="36">
        <v>14</v>
      </c>
      <c r="B92" s="71" t="s">
        <v>51</v>
      </c>
      <c r="C92" s="127"/>
      <c r="D92" s="127"/>
      <c r="E92" s="127"/>
      <c r="F92" s="22" t="s">
        <v>27</v>
      </c>
      <c r="G92" s="5">
        <f>G81/G79*100</f>
        <v>0.4</v>
      </c>
      <c r="H92" s="5" t="s">
        <v>53</v>
      </c>
      <c r="I92" s="5" t="s">
        <v>53</v>
      </c>
      <c r="J92" s="5" t="s">
        <v>53</v>
      </c>
      <c r="K92" s="5" t="s">
        <v>53</v>
      </c>
      <c r="L92" s="5">
        <f>L81/L79*100</f>
        <v>0.03333333333333333</v>
      </c>
      <c r="M92" s="5">
        <f>M81/M79*100</f>
        <v>0.1492537313432836</v>
      </c>
      <c r="N92" s="5">
        <f>N81/N79*100</f>
        <v>1</v>
      </c>
      <c r="O92" s="5"/>
      <c r="P92" s="5"/>
      <c r="Q92" s="5"/>
      <c r="R92" s="5"/>
      <c r="S92" s="5" t="s">
        <v>53</v>
      </c>
    </row>
    <row r="93" spans="1:19" ht="12.75">
      <c r="A93" s="27"/>
      <c r="B93" s="23"/>
      <c r="C93" s="24"/>
      <c r="D93" s="24"/>
      <c r="E93" s="24"/>
      <c r="F93" s="12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28"/>
    </row>
    <row r="94" spans="1:19" ht="12.75">
      <c r="A94" s="27"/>
      <c r="B94" s="23"/>
      <c r="C94" s="24"/>
      <c r="D94" s="24"/>
      <c r="E94" s="24"/>
      <c r="F94" s="12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28"/>
    </row>
    <row r="95" spans="1:19" ht="12.75">
      <c r="A95" s="27"/>
      <c r="B95" s="23"/>
      <c r="C95" s="24"/>
      <c r="D95" s="24"/>
      <c r="E95" s="24"/>
      <c r="F95" s="12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28"/>
    </row>
    <row r="96" spans="1:19" ht="12.75">
      <c r="A96" s="27"/>
      <c r="B96" s="23"/>
      <c r="C96" s="24"/>
      <c r="D96" s="24"/>
      <c r="E96" s="24"/>
      <c r="F96" s="12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28"/>
    </row>
    <row r="97" spans="1:19" ht="12.75">
      <c r="A97" s="27"/>
      <c r="B97" s="23"/>
      <c r="C97" s="24"/>
      <c r="D97" s="24"/>
      <c r="E97" s="24"/>
      <c r="F97" s="12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28"/>
    </row>
    <row r="98" spans="1:19" ht="12.75">
      <c r="A98" s="27"/>
      <c r="B98" s="23"/>
      <c r="C98" s="24"/>
      <c r="D98" s="24"/>
      <c r="E98" s="24"/>
      <c r="F98" s="12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28"/>
    </row>
    <row r="99" spans="1:19" ht="12.75">
      <c r="A99" s="27"/>
      <c r="B99" s="23"/>
      <c r="C99" s="24"/>
      <c r="D99" s="24"/>
      <c r="E99" s="24"/>
      <c r="F99" s="12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28"/>
    </row>
    <row r="100" spans="1:19" ht="12.75">
      <c r="A100" s="27"/>
      <c r="B100" s="23"/>
      <c r="C100" s="24"/>
      <c r="D100" s="24"/>
      <c r="E100" s="24"/>
      <c r="F100" s="12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28"/>
    </row>
    <row r="101" spans="1:19" ht="12.75">
      <c r="A101" s="27"/>
      <c r="B101" s="23"/>
      <c r="C101" s="24"/>
      <c r="D101" s="24"/>
      <c r="E101" s="24"/>
      <c r="F101" s="12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28"/>
    </row>
    <row r="102" spans="1:19" ht="18">
      <c r="A102"/>
      <c r="B102" s="108" t="s">
        <v>50</v>
      </c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</row>
    <row r="103" spans="1:19" ht="15.75" customHeight="1">
      <c r="A103"/>
      <c r="B103" s="110" t="s">
        <v>31</v>
      </c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.75">
      <c r="A104"/>
      <c r="B104" s="112" t="s">
        <v>30</v>
      </c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</row>
    <row r="105" spans="1:19" ht="15">
      <c r="A105"/>
      <c r="B105" s="3"/>
      <c r="C105" s="2"/>
      <c r="D105" s="2"/>
      <c r="E105" s="2"/>
      <c r="F105" s="2"/>
      <c r="G105" s="4"/>
      <c r="H105" s="4"/>
      <c r="I105" s="4"/>
      <c r="J105" s="11"/>
      <c r="K105" s="4"/>
      <c r="L105" s="4"/>
      <c r="M105" s="4"/>
      <c r="N105" s="4"/>
      <c r="O105" s="4"/>
      <c r="P105" s="4"/>
      <c r="Q105" s="4"/>
      <c r="R105" s="4"/>
      <c r="S105" s="18"/>
    </row>
    <row r="106" spans="1:19" ht="15.75" customHeight="1">
      <c r="A106" s="113" t="s">
        <v>29</v>
      </c>
      <c r="B106" s="115" t="s">
        <v>0</v>
      </c>
      <c r="C106" s="116"/>
      <c r="D106" s="116"/>
      <c r="E106" s="117"/>
      <c r="F106" s="86" t="s">
        <v>22</v>
      </c>
      <c r="G106" s="78" t="s">
        <v>1</v>
      </c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80"/>
      <c r="S106" s="131" t="s">
        <v>2</v>
      </c>
    </row>
    <row r="107" spans="1:19" ht="15.75" customHeight="1">
      <c r="A107" s="114"/>
      <c r="B107" s="118"/>
      <c r="C107" s="119"/>
      <c r="D107" s="119"/>
      <c r="E107" s="120"/>
      <c r="F107" s="87"/>
      <c r="G107" s="42" t="s">
        <v>5</v>
      </c>
      <c r="H107" s="42" t="s">
        <v>6</v>
      </c>
      <c r="I107" s="42" t="s">
        <v>7</v>
      </c>
      <c r="J107" s="42" t="s">
        <v>8</v>
      </c>
      <c r="K107" s="42" t="s">
        <v>9</v>
      </c>
      <c r="L107" s="42" t="s">
        <v>10</v>
      </c>
      <c r="M107" s="42" t="s">
        <v>11</v>
      </c>
      <c r="N107" s="43" t="s">
        <v>12</v>
      </c>
      <c r="O107" s="42" t="s">
        <v>13</v>
      </c>
      <c r="P107" s="43" t="s">
        <v>14</v>
      </c>
      <c r="Q107" s="42" t="s">
        <v>3</v>
      </c>
      <c r="R107" s="42" t="s">
        <v>4</v>
      </c>
      <c r="S107" s="133"/>
    </row>
    <row r="108" spans="1:19" ht="15.75" customHeight="1">
      <c r="A108" s="81" t="s">
        <v>58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3"/>
    </row>
    <row r="109" spans="1:19" ht="15.75" customHeight="1">
      <c r="A109" s="84" t="s">
        <v>32</v>
      </c>
      <c r="B109" s="85"/>
      <c r="C109" s="85"/>
      <c r="D109" s="85"/>
      <c r="E109" s="85"/>
      <c r="F109" s="33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  <c r="S109" s="13"/>
    </row>
    <row r="110" spans="1:19" ht="15.75" customHeight="1">
      <c r="A110" s="36">
        <v>1</v>
      </c>
      <c r="B110" s="71" t="s">
        <v>36</v>
      </c>
      <c r="C110" s="104"/>
      <c r="D110" s="104"/>
      <c r="E110" s="105"/>
      <c r="F110" s="37" t="s">
        <v>23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6"/>
    </row>
    <row r="111" spans="1:19" ht="28.5" customHeight="1">
      <c r="A111" s="36">
        <v>2</v>
      </c>
      <c r="B111" s="71" t="s">
        <v>39</v>
      </c>
      <c r="C111" s="104"/>
      <c r="D111" s="104"/>
      <c r="E111" s="105"/>
      <c r="F111" s="20" t="s">
        <v>23</v>
      </c>
      <c r="G111" s="25">
        <v>940</v>
      </c>
      <c r="H111" s="25">
        <v>8413</v>
      </c>
      <c r="I111" s="25">
        <v>4280</v>
      </c>
      <c r="J111" s="25">
        <v>6367</v>
      </c>
      <c r="K111" s="25">
        <v>2619</v>
      </c>
      <c r="L111" s="25">
        <v>375</v>
      </c>
      <c r="M111" s="25">
        <v>83</v>
      </c>
      <c r="N111" s="25">
        <v>23</v>
      </c>
      <c r="O111" s="25">
        <v>4</v>
      </c>
      <c r="P111" s="25"/>
      <c r="Q111" s="25"/>
      <c r="R111" s="25"/>
      <c r="S111" s="26">
        <v>23104</v>
      </c>
    </row>
    <row r="112" spans="1:20" ht="15.75" customHeight="1">
      <c r="A112" s="36">
        <v>3</v>
      </c>
      <c r="B112" s="69" t="s">
        <v>37</v>
      </c>
      <c r="C112" s="69"/>
      <c r="D112" s="69"/>
      <c r="E112" s="70"/>
      <c r="F112" s="38" t="s">
        <v>23</v>
      </c>
      <c r="G112" s="5">
        <v>0.67</v>
      </c>
      <c r="H112" s="5">
        <v>0.67</v>
      </c>
      <c r="I112" s="5">
        <v>0.67</v>
      </c>
      <c r="J112" s="5">
        <v>0.67</v>
      </c>
      <c r="K112" s="5">
        <v>0.67</v>
      </c>
      <c r="L112" s="5">
        <v>0.67</v>
      </c>
      <c r="M112" s="5">
        <v>0.67</v>
      </c>
      <c r="N112" s="5">
        <v>0.67</v>
      </c>
      <c r="O112" s="5">
        <v>0.67</v>
      </c>
      <c r="P112" s="5">
        <v>0.67</v>
      </c>
      <c r="Q112" s="5">
        <v>0.67</v>
      </c>
      <c r="R112" s="5">
        <v>0.67</v>
      </c>
      <c r="S112" s="46">
        <f>SUM(G112:R112)</f>
        <v>8.040000000000001</v>
      </c>
      <c r="T112" s="44">
        <f>SUM(G112:R112)</f>
        <v>8.040000000000001</v>
      </c>
    </row>
    <row r="113" spans="1:19" ht="15.75" customHeight="1">
      <c r="A113" s="36">
        <v>4</v>
      </c>
      <c r="B113" s="97" t="s">
        <v>15</v>
      </c>
      <c r="C113" s="106"/>
      <c r="D113" s="106"/>
      <c r="E113" s="106"/>
      <c r="F113" s="38" t="s">
        <v>23</v>
      </c>
      <c r="G113" s="59">
        <f>G110+G111+G112</f>
        <v>940.67</v>
      </c>
      <c r="H113" s="6">
        <f aca="true" t="shared" si="16" ref="H113:S113">H110+H111+H112</f>
        <v>8413.67</v>
      </c>
      <c r="I113" s="6">
        <f t="shared" si="16"/>
        <v>4280.67</v>
      </c>
      <c r="J113" s="6">
        <f t="shared" si="16"/>
        <v>6367.67</v>
      </c>
      <c r="K113" s="6">
        <f t="shared" si="16"/>
        <v>2619.67</v>
      </c>
      <c r="L113" s="6">
        <f t="shared" si="16"/>
        <v>375.67</v>
      </c>
      <c r="M113" s="6">
        <f t="shared" si="16"/>
        <v>83.67</v>
      </c>
      <c r="N113" s="6">
        <f t="shared" si="16"/>
        <v>23.67</v>
      </c>
      <c r="O113" s="6">
        <f t="shared" si="16"/>
        <v>4.67</v>
      </c>
      <c r="P113" s="6">
        <f t="shared" si="16"/>
        <v>0.67</v>
      </c>
      <c r="Q113" s="6">
        <f t="shared" si="16"/>
        <v>0.67</v>
      </c>
      <c r="R113" s="6">
        <f t="shared" si="16"/>
        <v>0.67</v>
      </c>
      <c r="S113" s="6">
        <f t="shared" si="16"/>
        <v>23112.04</v>
      </c>
    </row>
    <row r="114" spans="1:19" ht="18.75" customHeight="1">
      <c r="A114" s="100" t="s">
        <v>16</v>
      </c>
      <c r="B114" s="95"/>
      <c r="C114" s="95"/>
      <c r="D114" s="95"/>
      <c r="E114" s="95"/>
      <c r="F114" s="3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10"/>
    </row>
    <row r="115" spans="1:20" ht="15.75" customHeight="1">
      <c r="A115" s="36">
        <v>5</v>
      </c>
      <c r="B115" s="90" t="s">
        <v>24</v>
      </c>
      <c r="C115" s="90"/>
      <c r="D115" s="90"/>
      <c r="E115" s="91"/>
      <c r="F115" s="37" t="s">
        <v>23</v>
      </c>
      <c r="G115" s="25">
        <v>1.15</v>
      </c>
      <c r="H115" s="25">
        <v>1.15</v>
      </c>
      <c r="I115" s="25">
        <v>1.15</v>
      </c>
      <c r="J115" s="25">
        <v>1.15</v>
      </c>
      <c r="K115" s="25">
        <v>1.15</v>
      </c>
      <c r="L115" s="25">
        <v>1.15</v>
      </c>
      <c r="M115" s="25">
        <v>1.15</v>
      </c>
      <c r="N115" s="25">
        <v>1.15</v>
      </c>
      <c r="O115" s="25">
        <v>1.15</v>
      </c>
      <c r="P115" s="25">
        <v>1.15</v>
      </c>
      <c r="Q115" s="25">
        <v>1.15</v>
      </c>
      <c r="R115" s="25">
        <v>1.15</v>
      </c>
      <c r="S115" s="26">
        <f>SUM(G115:R115)</f>
        <v>13.800000000000002</v>
      </c>
      <c r="T115" s="44">
        <f>SUM(G115:R115)</f>
        <v>13.800000000000002</v>
      </c>
    </row>
    <row r="116" spans="1:19" ht="15.75" customHeight="1">
      <c r="A116" s="36">
        <v>6</v>
      </c>
      <c r="B116" s="92" t="s">
        <v>25</v>
      </c>
      <c r="C116" s="93"/>
      <c r="D116" s="93"/>
      <c r="E116" s="94"/>
      <c r="F116" s="37" t="s">
        <v>23</v>
      </c>
      <c r="G116" s="5">
        <v>846</v>
      </c>
      <c r="H116" s="5">
        <v>7572</v>
      </c>
      <c r="I116" s="5">
        <v>3852</v>
      </c>
      <c r="J116" s="5">
        <v>5730</v>
      </c>
      <c r="K116" s="5">
        <v>2357</v>
      </c>
      <c r="L116" s="5">
        <v>338</v>
      </c>
      <c r="M116" s="5">
        <v>75</v>
      </c>
      <c r="N116" s="5">
        <v>21</v>
      </c>
      <c r="O116" s="5">
        <v>2</v>
      </c>
      <c r="P116" s="65"/>
      <c r="Q116" s="65"/>
      <c r="R116" s="65"/>
      <c r="S116" s="64">
        <v>20794</v>
      </c>
    </row>
    <row r="117" spans="1:19" ht="15.75" customHeight="1">
      <c r="A117" s="36">
        <v>7</v>
      </c>
      <c r="B117" s="97" t="s">
        <v>17</v>
      </c>
      <c r="C117" s="98"/>
      <c r="D117" s="98"/>
      <c r="E117" s="99"/>
      <c r="F117" s="37" t="s">
        <v>23</v>
      </c>
      <c r="G117" s="14">
        <f>G115+G116</f>
        <v>847.15</v>
      </c>
      <c r="H117" s="14">
        <f aca="true" t="shared" si="17" ref="H117:S117">H115+H116</f>
        <v>7573.15</v>
      </c>
      <c r="I117" s="14">
        <f t="shared" si="17"/>
        <v>3853.15</v>
      </c>
      <c r="J117" s="14">
        <f t="shared" si="17"/>
        <v>5731.15</v>
      </c>
      <c r="K117" s="14">
        <f t="shared" si="17"/>
        <v>2358.15</v>
      </c>
      <c r="L117" s="14">
        <f t="shared" si="17"/>
        <v>339.15</v>
      </c>
      <c r="M117" s="14">
        <f t="shared" si="17"/>
        <v>76.15</v>
      </c>
      <c r="N117" s="14">
        <f t="shared" si="17"/>
        <v>22.15</v>
      </c>
      <c r="O117" s="14">
        <f t="shared" si="17"/>
        <v>3.15</v>
      </c>
      <c r="P117" s="14">
        <f t="shared" si="17"/>
        <v>1.15</v>
      </c>
      <c r="Q117" s="14">
        <f t="shared" si="17"/>
        <v>1.15</v>
      </c>
      <c r="R117" s="14">
        <f t="shared" si="17"/>
        <v>1.15</v>
      </c>
      <c r="S117" s="14">
        <f t="shared" si="17"/>
        <v>20807.8</v>
      </c>
    </row>
    <row r="118" spans="1:19" ht="15.75" customHeight="1">
      <c r="A118" s="100" t="s">
        <v>18</v>
      </c>
      <c r="B118" s="95"/>
      <c r="C118" s="95"/>
      <c r="D118" s="95"/>
      <c r="E118" s="95"/>
      <c r="F118" s="40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10"/>
    </row>
    <row r="119" spans="1:19" ht="15.75" customHeight="1">
      <c r="A119" s="36">
        <v>8</v>
      </c>
      <c r="B119" s="69" t="s">
        <v>26</v>
      </c>
      <c r="C119" s="69"/>
      <c r="D119" s="69"/>
      <c r="E119" s="69"/>
      <c r="F119" s="37" t="s">
        <v>23</v>
      </c>
      <c r="G119" s="6">
        <f>G113-G117</f>
        <v>93.51999999999998</v>
      </c>
      <c r="H119" s="6">
        <f aca="true" t="shared" si="18" ref="H119:S119">H113-H117</f>
        <v>840.5200000000004</v>
      </c>
      <c r="I119" s="6">
        <f t="shared" si="18"/>
        <v>427.52</v>
      </c>
      <c r="J119" s="6">
        <f t="shared" si="18"/>
        <v>636.5200000000004</v>
      </c>
      <c r="K119" s="6">
        <f t="shared" si="18"/>
        <v>261.52</v>
      </c>
      <c r="L119" s="6">
        <f t="shared" si="18"/>
        <v>36.52000000000004</v>
      </c>
      <c r="M119" s="6">
        <f t="shared" si="18"/>
        <v>7.519999999999996</v>
      </c>
      <c r="N119" s="6">
        <f t="shared" si="18"/>
        <v>1.5200000000000031</v>
      </c>
      <c r="O119" s="6"/>
      <c r="P119" s="6"/>
      <c r="Q119" s="6"/>
      <c r="R119" s="6"/>
      <c r="S119" s="6">
        <f t="shared" si="18"/>
        <v>2304.2400000000016</v>
      </c>
    </row>
    <row r="120" spans="1:19" ht="18.75" customHeight="1">
      <c r="A120" s="36">
        <v>9</v>
      </c>
      <c r="B120" s="91" t="s">
        <v>33</v>
      </c>
      <c r="C120" s="95"/>
      <c r="D120" s="95"/>
      <c r="E120" s="96"/>
      <c r="F120" s="37" t="s">
        <v>23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15"/>
    </row>
    <row r="121" spans="1:20" ht="15.75" customHeight="1">
      <c r="A121" s="36">
        <v>10</v>
      </c>
      <c r="B121" s="101" t="s">
        <v>19</v>
      </c>
      <c r="C121" s="102"/>
      <c r="D121" s="102"/>
      <c r="E121" s="103"/>
      <c r="F121" s="37" t="s">
        <v>23</v>
      </c>
      <c r="G121" s="6">
        <f>G116+G119</f>
        <v>939.52</v>
      </c>
      <c r="H121" s="6">
        <f aca="true" t="shared" si="19" ref="H121:S121">H116+H119</f>
        <v>8412.52</v>
      </c>
      <c r="I121" s="6">
        <f t="shared" si="19"/>
        <v>4279.52</v>
      </c>
      <c r="J121" s="6">
        <f t="shared" si="19"/>
        <v>6366.52</v>
      </c>
      <c r="K121" s="6">
        <f t="shared" si="19"/>
        <v>2618.52</v>
      </c>
      <c r="L121" s="6">
        <f t="shared" si="19"/>
        <v>374.52000000000004</v>
      </c>
      <c r="M121" s="6">
        <f t="shared" si="19"/>
        <v>82.52</v>
      </c>
      <c r="N121" s="6">
        <f t="shared" si="19"/>
        <v>22.520000000000003</v>
      </c>
      <c r="O121" s="6"/>
      <c r="P121" s="6"/>
      <c r="Q121" s="6"/>
      <c r="R121" s="6"/>
      <c r="S121" s="6">
        <f t="shared" si="19"/>
        <v>23098.24</v>
      </c>
      <c r="T121" s="32"/>
    </row>
    <row r="122" spans="1:19" ht="15.75" customHeight="1">
      <c r="A122" s="67" t="s">
        <v>35</v>
      </c>
      <c r="B122" s="68"/>
      <c r="C122" s="68"/>
      <c r="D122" s="68"/>
      <c r="E122" s="68"/>
      <c r="F122" s="40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10"/>
    </row>
    <row r="123" spans="1:19" ht="15.75" customHeight="1">
      <c r="A123" s="36">
        <v>11</v>
      </c>
      <c r="B123" s="69" t="s">
        <v>38</v>
      </c>
      <c r="C123" s="69"/>
      <c r="D123" s="69"/>
      <c r="E123" s="70"/>
      <c r="F123" s="22" t="s">
        <v>27</v>
      </c>
      <c r="G123" s="31">
        <v>100</v>
      </c>
      <c r="H123" s="31">
        <v>100</v>
      </c>
      <c r="I123" s="31">
        <v>100</v>
      </c>
      <c r="J123" s="31">
        <v>100</v>
      </c>
      <c r="K123" s="31">
        <v>100</v>
      </c>
      <c r="L123" s="31">
        <v>100</v>
      </c>
      <c r="M123" s="31">
        <v>100</v>
      </c>
      <c r="N123" s="31">
        <v>100</v>
      </c>
      <c r="O123" s="31">
        <v>100</v>
      </c>
      <c r="P123" s="31">
        <v>100</v>
      </c>
      <c r="Q123" s="31">
        <v>100</v>
      </c>
      <c r="R123" s="31">
        <v>100</v>
      </c>
      <c r="S123" s="31">
        <v>100</v>
      </c>
    </row>
    <row r="124" spans="1:19" ht="15.75" customHeight="1">
      <c r="A124" s="36">
        <v>12</v>
      </c>
      <c r="B124" s="69" t="s">
        <v>28</v>
      </c>
      <c r="C124" s="69"/>
      <c r="D124" s="69"/>
      <c r="E124" s="70"/>
      <c r="F124" s="22" t="s">
        <v>27</v>
      </c>
      <c r="G124" s="31">
        <v>100</v>
      </c>
      <c r="H124" s="31">
        <v>100</v>
      </c>
      <c r="I124" s="31">
        <v>100</v>
      </c>
      <c r="J124" s="31">
        <v>100</v>
      </c>
      <c r="K124" s="31">
        <v>100</v>
      </c>
      <c r="L124" s="31">
        <v>100</v>
      </c>
      <c r="M124" s="31">
        <v>100</v>
      </c>
      <c r="N124" s="31">
        <v>100</v>
      </c>
      <c r="O124" s="31">
        <v>100</v>
      </c>
      <c r="P124" s="31">
        <v>100</v>
      </c>
      <c r="Q124" s="31">
        <v>100</v>
      </c>
      <c r="R124" s="31">
        <v>100</v>
      </c>
      <c r="S124" s="31">
        <v>100</v>
      </c>
    </row>
    <row r="125" spans="1:19" ht="15.75" customHeight="1">
      <c r="A125" s="36">
        <v>13</v>
      </c>
      <c r="B125" s="71" t="s">
        <v>34</v>
      </c>
      <c r="C125" s="72"/>
      <c r="D125" s="72"/>
      <c r="E125" s="73"/>
      <c r="F125" s="21" t="s">
        <v>23</v>
      </c>
      <c r="G125" s="5">
        <f>G115-G112</f>
        <v>0.47999999999999987</v>
      </c>
      <c r="H125" s="5">
        <f aca="true" t="shared" si="20" ref="H125:S125">H115-H112</f>
        <v>0.47999999999999987</v>
      </c>
      <c r="I125" s="5">
        <f t="shared" si="20"/>
        <v>0.47999999999999987</v>
      </c>
      <c r="J125" s="5">
        <f t="shared" si="20"/>
        <v>0.47999999999999987</v>
      </c>
      <c r="K125" s="5">
        <f t="shared" si="20"/>
        <v>0.47999999999999987</v>
      </c>
      <c r="L125" s="5">
        <f t="shared" si="20"/>
        <v>0.47999999999999987</v>
      </c>
      <c r="M125" s="5">
        <f t="shared" si="20"/>
        <v>0.47999999999999987</v>
      </c>
      <c r="N125" s="5">
        <f t="shared" si="20"/>
        <v>0.47999999999999987</v>
      </c>
      <c r="O125" s="5">
        <f t="shared" si="20"/>
        <v>0.47999999999999987</v>
      </c>
      <c r="P125" s="5">
        <f t="shared" si="20"/>
        <v>0.47999999999999987</v>
      </c>
      <c r="Q125" s="5">
        <f t="shared" si="20"/>
        <v>0.47999999999999987</v>
      </c>
      <c r="R125" s="5">
        <f t="shared" si="20"/>
        <v>0.47999999999999987</v>
      </c>
      <c r="S125" s="5">
        <f t="shared" si="20"/>
        <v>5.760000000000002</v>
      </c>
    </row>
    <row r="126" spans="1:19" ht="17.25" customHeight="1">
      <c r="A126" s="36">
        <v>14</v>
      </c>
      <c r="B126" s="74" t="s">
        <v>51</v>
      </c>
      <c r="C126" s="75"/>
      <c r="D126" s="75"/>
      <c r="E126" s="75"/>
      <c r="F126" s="57" t="s">
        <v>27</v>
      </c>
      <c r="G126" s="5">
        <f>G115/G113*100</f>
        <v>0.12225328755036305</v>
      </c>
      <c r="H126" s="5">
        <f aca="true" t="shared" si="21" ref="H126:S126">H115/H113*100</f>
        <v>0.01366823276881551</v>
      </c>
      <c r="I126" s="5">
        <f t="shared" si="21"/>
        <v>0.02686495338346567</v>
      </c>
      <c r="J126" s="5">
        <f t="shared" si="21"/>
        <v>0.018059981123393642</v>
      </c>
      <c r="K126" s="5">
        <f t="shared" si="21"/>
        <v>0.04389865899139968</v>
      </c>
      <c r="L126" s="5">
        <f t="shared" si="21"/>
        <v>0.3061197327441637</v>
      </c>
      <c r="M126" s="5">
        <f t="shared" si="21"/>
        <v>1.374447233177961</v>
      </c>
      <c r="N126" s="5">
        <f t="shared" si="21"/>
        <v>4.858470637938318</v>
      </c>
      <c r="O126" s="5">
        <f>O115/O113*100</f>
        <v>24.625267665952887</v>
      </c>
      <c r="P126" s="5"/>
      <c r="Q126" s="5"/>
      <c r="R126" s="5"/>
      <c r="S126" s="5">
        <f t="shared" si="21"/>
        <v>0.05970913861346727</v>
      </c>
    </row>
    <row r="127" spans="1:19" s="47" customFormat="1" ht="15.75" customHeight="1">
      <c r="A127" s="27"/>
      <c r="B127" s="107"/>
      <c r="C127" s="107"/>
      <c r="D127" s="107"/>
      <c r="E127" s="107"/>
      <c r="F127" s="4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s="47" customFormat="1" ht="30.75" customHeight="1">
      <c r="A128" s="27"/>
      <c r="B128" s="107"/>
      <c r="C128" s="107"/>
      <c r="D128" s="107"/>
      <c r="E128" s="107"/>
      <c r="F128" s="12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s="47" customFormat="1" ht="30.75" customHeight="1">
      <c r="A129" s="27"/>
      <c r="B129" s="23"/>
      <c r="C129" s="23"/>
      <c r="D129" s="23"/>
      <c r="E129" s="23"/>
      <c r="F129" s="12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s="47" customFormat="1" ht="30.75" customHeight="1">
      <c r="A130" s="27"/>
      <c r="B130" s="23"/>
      <c r="C130" s="23"/>
      <c r="D130" s="23"/>
      <c r="E130" s="23"/>
      <c r="F130" s="12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ht="15.75" customHeight="1">
      <c r="A131" s="27"/>
      <c r="B131" s="23"/>
      <c r="C131" s="24"/>
      <c r="D131" s="24"/>
      <c r="E131" s="24"/>
      <c r="F131" s="12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28"/>
    </row>
    <row r="132" spans="1:19" ht="15.75" customHeight="1">
      <c r="A132"/>
      <c r="B132" s="1"/>
      <c r="C132" s="1"/>
      <c r="D132" s="1"/>
      <c r="E132" s="1"/>
      <c r="F132" s="1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ht="15.75" customHeight="1">
      <c r="A133"/>
      <c r="B133" s="108" t="s">
        <v>52</v>
      </c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</row>
    <row r="134" spans="1:19" ht="15.75" customHeight="1">
      <c r="A134"/>
      <c r="B134" s="110" t="s">
        <v>31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.75" customHeight="1">
      <c r="A135"/>
      <c r="B135" s="112" t="s">
        <v>30</v>
      </c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</row>
    <row r="136" spans="1:19" ht="15.75" customHeight="1">
      <c r="A136"/>
      <c r="B136" s="3"/>
      <c r="C136" s="2"/>
      <c r="D136" s="2"/>
      <c r="E136" s="2"/>
      <c r="F136" s="2"/>
      <c r="G136" s="4"/>
      <c r="H136" s="4"/>
      <c r="I136" s="4"/>
      <c r="J136" s="11"/>
      <c r="K136" s="4"/>
      <c r="L136" s="4"/>
      <c r="M136" s="4"/>
      <c r="N136" s="4"/>
      <c r="O136" s="4"/>
      <c r="P136" s="4"/>
      <c r="Q136" s="4"/>
      <c r="R136" s="4"/>
      <c r="S136" s="18"/>
    </row>
    <row r="137" spans="1:19" ht="15.75" customHeight="1">
      <c r="A137" s="113" t="s">
        <v>29</v>
      </c>
      <c r="B137" s="115" t="s">
        <v>0</v>
      </c>
      <c r="C137" s="116"/>
      <c r="D137" s="116"/>
      <c r="E137" s="117"/>
      <c r="F137" s="86" t="s">
        <v>22</v>
      </c>
      <c r="G137" s="78" t="s">
        <v>1</v>
      </c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80"/>
      <c r="S137" s="131" t="s">
        <v>2</v>
      </c>
    </row>
    <row r="138" spans="1:19" ht="15.75" customHeight="1">
      <c r="A138" s="114"/>
      <c r="B138" s="118"/>
      <c r="C138" s="119"/>
      <c r="D138" s="119"/>
      <c r="E138" s="120"/>
      <c r="F138" s="87"/>
      <c r="G138" s="42" t="s">
        <v>5</v>
      </c>
      <c r="H138" s="42" t="s">
        <v>6</v>
      </c>
      <c r="I138" s="42" t="s">
        <v>7</v>
      </c>
      <c r="J138" s="42" t="s">
        <v>8</v>
      </c>
      <c r="K138" s="42" t="s">
        <v>9</v>
      </c>
      <c r="L138" s="42" t="s">
        <v>10</v>
      </c>
      <c r="M138" s="42" t="s">
        <v>11</v>
      </c>
      <c r="N138" s="43" t="s">
        <v>12</v>
      </c>
      <c r="O138" s="42" t="s">
        <v>13</v>
      </c>
      <c r="P138" s="43" t="s">
        <v>14</v>
      </c>
      <c r="Q138" s="42" t="s">
        <v>3</v>
      </c>
      <c r="R138" s="42" t="s">
        <v>4</v>
      </c>
      <c r="S138" s="133"/>
    </row>
    <row r="139" spans="1:19" ht="32.25" customHeight="1">
      <c r="A139" s="81" t="s">
        <v>48</v>
      </c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3"/>
    </row>
    <row r="140" spans="1:19" ht="15.75" customHeight="1">
      <c r="A140" s="84" t="s">
        <v>32</v>
      </c>
      <c r="B140" s="85"/>
      <c r="C140" s="85"/>
      <c r="D140" s="85"/>
      <c r="E140" s="85"/>
      <c r="F140" s="33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5"/>
      <c r="S140" s="13"/>
    </row>
    <row r="141" spans="1:19" ht="15.75" customHeight="1">
      <c r="A141" s="36">
        <v>1</v>
      </c>
      <c r="B141" s="71" t="s">
        <v>36</v>
      </c>
      <c r="C141" s="104"/>
      <c r="D141" s="104"/>
      <c r="E141" s="105"/>
      <c r="F141" s="37" t="s">
        <v>23</v>
      </c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6"/>
    </row>
    <row r="142" spans="1:19" ht="24.75" customHeight="1">
      <c r="A142" s="36">
        <v>2</v>
      </c>
      <c r="B142" s="71" t="s">
        <v>39</v>
      </c>
      <c r="C142" s="104"/>
      <c r="D142" s="104"/>
      <c r="E142" s="105"/>
      <c r="F142" s="20" t="s">
        <v>23</v>
      </c>
      <c r="G142" s="25">
        <v>313.17</v>
      </c>
      <c r="H142" s="25">
        <v>534.82</v>
      </c>
      <c r="I142" s="25">
        <v>740.74</v>
      </c>
      <c r="J142" s="25">
        <v>533.39</v>
      </c>
      <c r="K142" s="25">
        <v>364.65</v>
      </c>
      <c r="L142" s="25">
        <v>108.68</v>
      </c>
      <c r="M142" s="25">
        <v>38.61</v>
      </c>
      <c r="N142" s="25">
        <v>10.439</v>
      </c>
      <c r="O142" s="25"/>
      <c r="P142" s="25"/>
      <c r="Q142" s="25"/>
      <c r="R142" s="25"/>
      <c r="S142" s="26">
        <v>2644.499</v>
      </c>
    </row>
    <row r="143" spans="1:19" ht="15.75" customHeight="1">
      <c r="A143" s="36">
        <v>3</v>
      </c>
      <c r="B143" s="69" t="s">
        <v>37</v>
      </c>
      <c r="C143" s="69"/>
      <c r="D143" s="69"/>
      <c r="E143" s="70"/>
      <c r="F143" s="38" t="s">
        <v>23</v>
      </c>
      <c r="G143" s="5">
        <v>0.1</v>
      </c>
      <c r="H143" s="5">
        <v>0.1</v>
      </c>
      <c r="I143" s="5">
        <v>0.1</v>
      </c>
      <c r="J143" s="5">
        <v>0.1</v>
      </c>
      <c r="K143" s="5">
        <v>0.1</v>
      </c>
      <c r="L143" s="5">
        <v>0.1</v>
      </c>
      <c r="M143" s="5">
        <v>0.1</v>
      </c>
      <c r="N143" s="5">
        <v>0.1</v>
      </c>
      <c r="O143" s="5">
        <v>0.1</v>
      </c>
      <c r="P143" s="5">
        <v>0.1</v>
      </c>
      <c r="Q143" s="5">
        <v>0.1</v>
      </c>
      <c r="R143" s="5">
        <v>0.1</v>
      </c>
      <c r="S143" s="7">
        <f>SUM(G143:R143)</f>
        <v>1.2</v>
      </c>
    </row>
    <row r="144" spans="1:19" ht="15.75" customHeight="1">
      <c r="A144" s="36">
        <v>4</v>
      </c>
      <c r="B144" s="136" t="s">
        <v>15</v>
      </c>
      <c r="C144" s="137"/>
      <c r="D144" s="137"/>
      <c r="E144" s="137"/>
      <c r="F144" s="58" t="s">
        <v>44</v>
      </c>
      <c r="G144" s="6">
        <f>G142+G143</f>
        <v>313.27000000000004</v>
      </c>
      <c r="H144" s="6">
        <f aca="true" t="shared" si="22" ref="H144:S144">H142+H143</f>
        <v>534.9200000000001</v>
      </c>
      <c r="I144" s="6">
        <f t="shared" si="22"/>
        <v>740.84</v>
      </c>
      <c r="J144" s="6">
        <f t="shared" si="22"/>
        <v>533.49</v>
      </c>
      <c r="K144" s="6">
        <f t="shared" si="22"/>
        <v>364.75</v>
      </c>
      <c r="L144" s="6">
        <f t="shared" si="22"/>
        <v>108.78</v>
      </c>
      <c r="M144" s="6">
        <f t="shared" si="22"/>
        <v>38.71</v>
      </c>
      <c r="N144" s="6">
        <f t="shared" si="22"/>
        <v>10.539</v>
      </c>
      <c r="O144" s="6">
        <f t="shared" si="22"/>
        <v>0.1</v>
      </c>
      <c r="P144" s="6">
        <f t="shared" si="22"/>
        <v>0.1</v>
      </c>
      <c r="Q144" s="6">
        <f t="shared" si="22"/>
        <v>0.1</v>
      </c>
      <c r="R144" s="6">
        <f t="shared" si="22"/>
        <v>0.1</v>
      </c>
      <c r="S144" s="6">
        <f t="shared" si="22"/>
        <v>2645.6989999999996</v>
      </c>
    </row>
    <row r="145" spans="1:19" ht="21.75" customHeight="1">
      <c r="A145" s="100" t="s">
        <v>16</v>
      </c>
      <c r="B145" s="95"/>
      <c r="C145" s="95"/>
      <c r="D145" s="95"/>
      <c r="E145" s="95"/>
      <c r="F145" s="3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10"/>
    </row>
    <row r="146" spans="1:19" ht="15.75" customHeight="1">
      <c r="A146" s="36">
        <v>5</v>
      </c>
      <c r="B146" s="90" t="s">
        <v>24</v>
      </c>
      <c r="C146" s="90"/>
      <c r="D146" s="90"/>
      <c r="E146" s="91"/>
      <c r="F146" s="37" t="s">
        <v>23</v>
      </c>
      <c r="G146" s="25">
        <v>0.2</v>
      </c>
      <c r="H146" s="25">
        <v>0.2</v>
      </c>
      <c r="I146" s="25">
        <v>0.2</v>
      </c>
      <c r="J146" s="25">
        <v>0.2</v>
      </c>
      <c r="K146" s="25">
        <v>0.2</v>
      </c>
      <c r="L146" s="25">
        <v>0.2</v>
      </c>
      <c r="M146" s="25">
        <v>0.2</v>
      </c>
      <c r="N146" s="25">
        <v>0.2</v>
      </c>
      <c r="O146" s="25">
        <v>0.2</v>
      </c>
      <c r="P146" s="25">
        <v>0.2</v>
      </c>
      <c r="Q146" s="25">
        <v>0.2</v>
      </c>
      <c r="R146" s="25">
        <v>0.2</v>
      </c>
      <c r="S146" s="26">
        <f>SUM(G146:R146)</f>
        <v>2.4</v>
      </c>
    </row>
    <row r="147" spans="1:19" ht="15.75" customHeight="1">
      <c r="A147" s="36">
        <v>6</v>
      </c>
      <c r="B147" s="92" t="s">
        <v>25</v>
      </c>
      <c r="C147" s="93"/>
      <c r="D147" s="93"/>
      <c r="E147" s="94"/>
      <c r="F147" s="37" t="s">
        <v>23</v>
      </c>
      <c r="G147" s="25">
        <v>281.85299999999995</v>
      </c>
      <c r="H147" s="25">
        <v>481.33799999999997</v>
      </c>
      <c r="I147" s="25">
        <v>666.666</v>
      </c>
      <c r="J147" s="25">
        <v>480.051</v>
      </c>
      <c r="K147" s="25">
        <v>328.185</v>
      </c>
      <c r="L147" s="25">
        <v>97.812</v>
      </c>
      <c r="M147" s="25">
        <v>34.749</v>
      </c>
      <c r="N147" s="25">
        <v>9.395100000000001</v>
      </c>
      <c r="O147" s="25"/>
      <c r="P147" s="25"/>
      <c r="Q147" s="25"/>
      <c r="R147" s="25"/>
      <c r="S147" s="25">
        <v>2380.0490999999997</v>
      </c>
    </row>
    <row r="148" spans="1:19" ht="15.75" customHeight="1">
      <c r="A148" s="36">
        <v>7</v>
      </c>
      <c r="B148" s="97" t="s">
        <v>17</v>
      </c>
      <c r="C148" s="98"/>
      <c r="D148" s="98"/>
      <c r="E148" s="99"/>
      <c r="F148" s="37" t="s">
        <v>23</v>
      </c>
      <c r="G148" s="14">
        <f>G146+G147</f>
        <v>282.05299999999994</v>
      </c>
      <c r="H148" s="14">
        <f aca="true" t="shared" si="23" ref="H148:S148">H146+H147</f>
        <v>481.53799999999995</v>
      </c>
      <c r="I148" s="14">
        <f t="shared" si="23"/>
        <v>666.8660000000001</v>
      </c>
      <c r="J148" s="14">
        <f t="shared" si="23"/>
        <v>480.251</v>
      </c>
      <c r="K148" s="14">
        <f t="shared" si="23"/>
        <v>328.385</v>
      </c>
      <c r="L148" s="14">
        <f t="shared" si="23"/>
        <v>98.012</v>
      </c>
      <c r="M148" s="14">
        <f t="shared" si="23"/>
        <v>34.949000000000005</v>
      </c>
      <c r="N148" s="14">
        <f t="shared" si="23"/>
        <v>9.5951</v>
      </c>
      <c r="O148" s="14">
        <f t="shared" si="23"/>
        <v>0.2</v>
      </c>
      <c r="P148" s="14">
        <f t="shared" si="23"/>
        <v>0.2</v>
      </c>
      <c r="Q148" s="14">
        <f t="shared" si="23"/>
        <v>0.2</v>
      </c>
      <c r="R148" s="14">
        <f t="shared" si="23"/>
        <v>0.2</v>
      </c>
      <c r="S148" s="14">
        <f t="shared" si="23"/>
        <v>2382.4491</v>
      </c>
    </row>
    <row r="149" spans="1:19" ht="15.75" customHeight="1">
      <c r="A149" s="100" t="s">
        <v>18</v>
      </c>
      <c r="B149" s="95"/>
      <c r="C149" s="95"/>
      <c r="D149" s="95"/>
      <c r="E149" s="95"/>
      <c r="F149" s="40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10"/>
    </row>
    <row r="150" spans="1:19" ht="15.75" customHeight="1">
      <c r="A150" s="36">
        <v>8</v>
      </c>
      <c r="B150" s="69" t="s">
        <v>26</v>
      </c>
      <c r="C150" s="69"/>
      <c r="D150" s="69"/>
      <c r="E150" s="69"/>
      <c r="F150" s="37" t="s">
        <v>23</v>
      </c>
      <c r="G150" s="5">
        <f>G144-G148</f>
        <v>31.2170000000001</v>
      </c>
      <c r="H150" s="5">
        <f aca="true" t="shared" si="24" ref="H150:S150">H144-H148</f>
        <v>53.38200000000012</v>
      </c>
      <c r="I150" s="5">
        <f t="shared" si="24"/>
        <v>73.97399999999993</v>
      </c>
      <c r="J150" s="5">
        <f t="shared" si="24"/>
        <v>53.23900000000003</v>
      </c>
      <c r="K150" s="5">
        <f t="shared" si="24"/>
        <v>36.36500000000001</v>
      </c>
      <c r="L150" s="5">
        <f t="shared" si="24"/>
        <v>10.768</v>
      </c>
      <c r="M150" s="5">
        <f t="shared" si="24"/>
        <v>3.7609999999999957</v>
      </c>
      <c r="N150" s="5">
        <f t="shared" si="24"/>
        <v>0.9438999999999993</v>
      </c>
      <c r="O150" s="5"/>
      <c r="P150" s="5"/>
      <c r="Q150" s="5"/>
      <c r="R150" s="5"/>
      <c r="S150" s="5">
        <f t="shared" si="24"/>
        <v>263.2498999999998</v>
      </c>
    </row>
    <row r="151" spans="1:19" ht="17.25" customHeight="1">
      <c r="A151" s="36">
        <v>9</v>
      </c>
      <c r="B151" s="91" t="s">
        <v>33</v>
      </c>
      <c r="C151" s="95"/>
      <c r="D151" s="95"/>
      <c r="E151" s="96"/>
      <c r="F151" s="37" t="s">
        <v>23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15"/>
    </row>
    <row r="152" spans="1:19" ht="15.75" customHeight="1">
      <c r="A152" s="36">
        <v>10</v>
      </c>
      <c r="B152" s="101" t="s">
        <v>19</v>
      </c>
      <c r="C152" s="102"/>
      <c r="D152" s="102"/>
      <c r="E152" s="103"/>
      <c r="F152" s="37" t="s">
        <v>23</v>
      </c>
      <c r="G152" s="6">
        <f>G147+G150</f>
        <v>313.07000000000005</v>
      </c>
      <c r="H152" s="6">
        <f aca="true" t="shared" si="25" ref="H152:S152">H147+H150</f>
        <v>534.72</v>
      </c>
      <c r="I152" s="6">
        <f t="shared" si="25"/>
        <v>740.64</v>
      </c>
      <c r="J152" s="6">
        <f t="shared" si="25"/>
        <v>533.29</v>
      </c>
      <c r="K152" s="6">
        <f t="shared" si="25"/>
        <v>364.55</v>
      </c>
      <c r="L152" s="6">
        <f t="shared" si="25"/>
        <v>108.58</v>
      </c>
      <c r="M152" s="6">
        <f t="shared" si="25"/>
        <v>38.51</v>
      </c>
      <c r="N152" s="6">
        <f t="shared" si="25"/>
        <v>10.339</v>
      </c>
      <c r="O152" s="6"/>
      <c r="P152" s="6"/>
      <c r="Q152" s="6"/>
      <c r="R152" s="6"/>
      <c r="S152" s="6">
        <f t="shared" si="25"/>
        <v>2643.2989999999995</v>
      </c>
    </row>
    <row r="153" spans="1:19" ht="15.75" customHeight="1">
      <c r="A153" s="67" t="s">
        <v>35</v>
      </c>
      <c r="B153" s="68"/>
      <c r="C153" s="68"/>
      <c r="D153" s="68"/>
      <c r="E153" s="68"/>
      <c r="F153" s="40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10"/>
    </row>
    <row r="154" spans="1:19" ht="19.5" customHeight="1">
      <c r="A154" s="36">
        <v>11</v>
      </c>
      <c r="B154" s="69" t="s">
        <v>38</v>
      </c>
      <c r="C154" s="69"/>
      <c r="D154" s="69"/>
      <c r="E154" s="70"/>
      <c r="F154" s="22" t="s">
        <v>27</v>
      </c>
      <c r="G154" s="31">
        <v>100</v>
      </c>
      <c r="H154" s="31">
        <v>100</v>
      </c>
      <c r="I154" s="31">
        <v>100</v>
      </c>
      <c r="J154" s="31">
        <v>100</v>
      </c>
      <c r="K154" s="31">
        <v>100</v>
      </c>
      <c r="L154" s="31">
        <v>100</v>
      </c>
      <c r="M154" s="31">
        <v>100</v>
      </c>
      <c r="N154" s="31">
        <v>100</v>
      </c>
      <c r="O154" s="31">
        <v>100</v>
      </c>
      <c r="P154" s="31">
        <v>100</v>
      </c>
      <c r="Q154" s="31">
        <v>100</v>
      </c>
      <c r="R154" s="31">
        <v>100</v>
      </c>
      <c r="S154" s="31">
        <v>100</v>
      </c>
    </row>
    <row r="155" spans="1:19" ht="17.25" customHeight="1">
      <c r="A155" s="36">
        <v>12</v>
      </c>
      <c r="B155" s="69" t="s">
        <v>28</v>
      </c>
      <c r="C155" s="69"/>
      <c r="D155" s="69"/>
      <c r="E155" s="70"/>
      <c r="F155" s="22" t="s">
        <v>27</v>
      </c>
      <c r="G155" s="31">
        <v>100</v>
      </c>
      <c r="H155" s="31">
        <v>100</v>
      </c>
      <c r="I155" s="31">
        <v>100</v>
      </c>
      <c r="J155" s="31">
        <v>100</v>
      </c>
      <c r="K155" s="31">
        <v>100</v>
      </c>
      <c r="L155" s="31">
        <v>100</v>
      </c>
      <c r="M155" s="31">
        <v>100</v>
      </c>
      <c r="N155" s="31">
        <v>100</v>
      </c>
      <c r="O155" s="31">
        <v>100</v>
      </c>
      <c r="P155" s="31">
        <v>100</v>
      </c>
      <c r="Q155" s="31">
        <v>100</v>
      </c>
      <c r="R155" s="31">
        <v>100</v>
      </c>
      <c r="S155" s="31">
        <v>100</v>
      </c>
    </row>
    <row r="156" spans="1:19" ht="19.5" customHeight="1">
      <c r="A156" s="36">
        <v>13</v>
      </c>
      <c r="B156" s="71" t="s">
        <v>34</v>
      </c>
      <c r="C156" s="72"/>
      <c r="D156" s="72"/>
      <c r="E156" s="73"/>
      <c r="F156" s="21" t="s">
        <v>23</v>
      </c>
      <c r="G156" s="5">
        <f>G146-G143</f>
        <v>0.1</v>
      </c>
      <c r="H156" s="5">
        <f aca="true" t="shared" si="26" ref="H156:S156">H146-H143</f>
        <v>0.1</v>
      </c>
      <c r="I156" s="5">
        <f t="shared" si="26"/>
        <v>0.1</v>
      </c>
      <c r="J156" s="5">
        <f t="shared" si="26"/>
        <v>0.1</v>
      </c>
      <c r="K156" s="5">
        <f t="shared" si="26"/>
        <v>0.1</v>
      </c>
      <c r="L156" s="5">
        <f t="shared" si="26"/>
        <v>0.1</v>
      </c>
      <c r="M156" s="5">
        <f t="shared" si="26"/>
        <v>0.1</v>
      </c>
      <c r="N156" s="5">
        <f t="shared" si="26"/>
        <v>0.1</v>
      </c>
      <c r="O156" s="5">
        <f t="shared" si="26"/>
        <v>0.1</v>
      </c>
      <c r="P156" s="5">
        <f t="shared" si="26"/>
        <v>0.1</v>
      </c>
      <c r="Q156" s="5">
        <f t="shared" si="26"/>
        <v>0.1</v>
      </c>
      <c r="R156" s="5">
        <f t="shared" si="26"/>
        <v>0.1</v>
      </c>
      <c r="S156" s="5">
        <f t="shared" si="26"/>
        <v>1.2</v>
      </c>
    </row>
    <row r="157" spans="1:19" ht="18.75" customHeight="1">
      <c r="A157" s="36">
        <v>14</v>
      </c>
      <c r="B157" s="74" t="s">
        <v>51</v>
      </c>
      <c r="C157" s="75"/>
      <c r="D157" s="75"/>
      <c r="E157" s="75"/>
      <c r="F157" s="57" t="s">
        <v>27</v>
      </c>
      <c r="G157" s="5">
        <f>G146/G144*100</f>
        <v>0.06384269160787819</v>
      </c>
      <c r="H157" s="5">
        <f aca="true" t="shared" si="27" ref="H157:S157">H146/H144*100</f>
        <v>0.03738876841396844</v>
      </c>
      <c r="I157" s="5">
        <f t="shared" si="27"/>
        <v>0.026996382484747044</v>
      </c>
      <c r="J157" s="5">
        <f t="shared" si="27"/>
        <v>0.0374889876098896</v>
      </c>
      <c r="K157" s="5">
        <f t="shared" si="27"/>
        <v>0.05483207676490748</v>
      </c>
      <c r="L157" s="5">
        <f t="shared" si="27"/>
        <v>0.18385732671446958</v>
      </c>
      <c r="M157" s="5">
        <f t="shared" si="27"/>
        <v>0.5166623611469905</v>
      </c>
      <c r="N157" s="5">
        <f t="shared" si="27"/>
        <v>1.89771325552709</v>
      </c>
      <c r="O157" s="5"/>
      <c r="P157" s="5"/>
      <c r="Q157" s="5"/>
      <c r="R157" s="5"/>
      <c r="S157" s="5">
        <f t="shared" si="27"/>
        <v>0.0907132670798908</v>
      </c>
    </row>
  </sheetData>
  <sheetProtection/>
  <mergeCells count="138">
    <mergeCell ref="B155:E155"/>
    <mergeCell ref="B156:E156"/>
    <mergeCell ref="B157:E157"/>
    <mergeCell ref="B151:E151"/>
    <mergeCell ref="B152:E152"/>
    <mergeCell ref="A153:E153"/>
    <mergeCell ref="B154:E154"/>
    <mergeCell ref="B147:E147"/>
    <mergeCell ref="B148:E148"/>
    <mergeCell ref="A149:E149"/>
    <mergeCell ref="B150:E150"/>
    <mergeCell ref="B143:E143"/>
    <mergeCell ref="B144:E144"/>
    <mergeCell ref="A145:E145"/>
    <mergeCell ref="B146:E146"/>
    <mergeCell ref="A139:S139"/>
    <mergeCell ref="A140:E140"/>
    <mergeCell ref="B141:E141"/>
    <mergeCell ref="B142:E142"/>
    <mergeCell ref="B134:S134"/>
    <mergeCell ref="B135:S135"/>
    <mergeCell ref="A137:A138"/>
    <mergeCell ref="B137:E138"/>
    <mergeCell ref="F137:F138"/>
    <mergeCell ref="G137:R137"/>
    <mergeCell ref="S137:S138"/>
    <mergeCell ref="B126:E126"/>
    <mergeCell ref="B127:E127"/>
    <mergeCell ref="B128:E128"/>
    <mergeCell ref="B133:S133"/>
    <mergeCell ref="B123:E123"/>
    <mergeCell ref="B124:E124"/>
    <mergeCell ref="B125:E125"/>
    <mergeCell ref="B119:E119"/>
    <mergeCell ref="B120:E120"/>
    <mergeCell ref="B121:E121"/>
    <mergeCell ref="A122:E122"/>
    <mergeCell ref="B115:E115"/>
    <mergeCell ref="B116:E116"/>
    <mergeCell ref="B117:E117"/>
    <mergeCell ref="A118:E118"/>
    <mergeCell ref="B111:E111"/>
    <mergeCell ref="B112:E112"/>
    <mergeCell ref="B113:E113"/>
    <mergeCell ref="A114:E114"/>
    <mergeCell ref="S106:S107"/>
    <mergeCell ref="A108:S108"/>
    <mergeCell ref="A109:E109"/>
    <mergeCell ref="B110:E110"/>
    <mergeCell ref="A106:A107"/>
    <mergeCell ref="B106:E107"/>
    <mergeCell ref="F106:F107"/>
    <mergeCell ref="G106:R106"/>
    <mergeCell ref="B92:E92"/>
    <mergeCell ref="B102:S102"/>
    <mergeCell ref="B103:S103"/>
    <mergeCell ref="B104:S104"/>
    <mergeCell ref="B89:E89"/>
    <mergeCell ref="B90:E90"/>
    <mergeCell ref="B91:E91"/>
    <mergeCell ref="B85:E85"/>
    <mergeCell ref="B86:E86"/>
    <mergeCell ref="B87:E87"/>
    <mergeCell ref="A88:E88"/>
    <mergeCell ref="B81:E81"/>
    <mergeCell ref="B82:E82"/>
    <mergeCell ref="B83:E83"/>
    <mergeCell ref="A84:E84"/>
    <mergeCell ref="B77:E77"/>
    <mergeCell ref="B78:E78"/>
    <mergeCell ref="B79:E79"/>
    <mergeCell ref="A80:E80"/>
    <mergeCell ref="S72:S73"/>
    <mergeCell ref="A74:S74"/>
    <mergeCell ref="A75:E75"/>
    <mergeCell ref="B76:E76"/>
    <mergeCell ref="A72:A73"/>
    <mergeCell ref="B72:E73"/>
    <mergeCell ref="F72:F73"/>
    <mergeCell ref="G72:R72"/>
    <mergeCell ref="B58:E58"/>
    <mergeCell ref="B68:S68"/>
    <mergeCell ref="B69:S69"/>
    <mergeCell ref="B70:S70"/>
    <mergeCell ref="B55:E55"/>
    <mergeCell ref="B56:E56"/>
    <mergeCell ref="B57:E57"/>
    <mergeCell ref="B51:E51"/>
    <mergeCell ref="B52:E52"/>
    <mergeCell ref="B53:E53"/>
    <mergeCell ref="A54:E54"/>
    <mergeCell ref="B47:E47"/>
    <mergeCell ref="B48:E48"/>
    <mergeCell ref="B49:E49"/>
    <mergeCell ref="A50:E50"/>
    <mergeCell ref="B43:E43"/>
    <mergeCell ref="B44:E44"/>
    <mergeCell ref="B45:E45"/>
    <mergeCell ref="A46:E46"/>
    <mergeCell ref="S38:S39"/>
    <mergeCell ref="A40:S40"/>
    <mergeCell ref="A41:E41"/>
    <mergeCell ref="B42:E42"/>
    <mergeCell ref="A38:A39"/>
    <mergeCell ref="B38:E39"/>
    <mergeCell ref="F38:F39"/>
    <mergeCell ref="G38:R38"/>
    <mergeCell ref="B27:E27"/>
    <mergeCell ref="B34:S34"/>
    <mergeCell ref="B35:S35"/>
    <mergeCell ref="B36:S36"/>
    <mergeCell ref="B24:E24"/>
    <mergeCell ref="B25:E25"/>
    <mergeCell ref="B26:E26"/>
    <mergeCell ref="B20:E20"/>
    <mergeCell ref="B21:E21"/>
    <mergeCell ref="B22:E22"/>
    <mergeCell ref="A23:E23"/>
    <mergeCell ref="B16:E16"/>
    <mergeCell ref="B17:E17"/>
    <mergeCell ref="B18:E18"/>
    <mergeCell ref="A19:E19"/>
    <mergeCell ref="B12:E12"/>
    <mergeCell ref="B13:E13"/>
    <mergeCell ref="B14:E14"/>
    <mergeCell ref="A15:E15"/>
    <mergeCell ref="A10:E10"/>
    <mergeCell ref="B11:E11"/>
    <mergeCell ref="A7:A8"/>
    <mergeCell ref="B7:E8"/>
    <mergeCell ref="F7:F8"/>
    <mergeCell ref="G7:R7"/>
    <mergeCell ref="R2:S2"/>
    <mergeCell ref="B3:S3"/>
    <mergeCell ref="B4:S4"/>
    <mergeCell ref="B5:S5"/>
    <mergeCell ref="S7:S8"/>
    <mergeCell ref="A9:S9"/>
  </mergeCells>
  <printOptions/>
  <pageMargins left="0.7874015748031497" right="0.7874015748031497" top="0.984251968503937" bottom="0.7874015748031497" header="0.5118110236220472" footer="0.5118110236220472"/>
  <pageSetup firstPageNumber="45" useFirstPageNumber="1" horizontalDpi="600" verticalDpi="600" orientation="landscape" paperSize="9" scale="8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MOVPS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ААА</cp:lastModifiedBy>
  <cp:lastPrinted>2012-02-29T08:27:49Z</cp:lastPrinted>
  <dcterms:created xsi:type="dcterms:W3CDTF">2009-02-02T12:24:03Z</dcterms:created>
  <dcterms:modified xsi:type="dcterms:W3CDTF">2012-02-29T09:02:20Z</dcterms:modified>
  <cp:category/>
  <cp:version/>
  <cp:contentType/>
  <cp:contentStatus/>
</cp:coreProperties>
</file>